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0" windowWidth="19440" windowHeight="9510" activeTab="2"/>
  </bookViews>
  <sheets>
    <sheet name="Toelichting" sheetId="8" r:id="rId1"/>
    <sheet name="Jaarplanning" sheetId="1" r:id="rId2"/>
    <sheet name="Week 1 tm 10" sheetId="3" r:id="rId3"/>
    <sheet name="Week 11 tm 20" sheetId="4" r:id="rId4"/>
    <sheet name="Week 21 tm 30" sheetId="5" r:id="rId5"/>
    <sheet name="Week 31 tm 41" sheetId="6" r:id="rId6"/>
    <sheet name="Week 42 tm 52" sheetId="7" r:id="rId7"/>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 i="7" l="1"/>
  <c r="U2" i="7"/>
  <c r="Q1" i="7"/>
  <c r="V35" i="7"/>
  <c r="B35" i="7"/>
  <c r="B2" i="6"/>
  <c r="U2" i="6"/>
  <c r="Q1" i="6"/>
  <c r="V35" i="6"/>
  <c r="B35" i="6"/>
  <c r="U2" i="5"/>
  <c r="B2" i="5"/>
  <c r="Q1" i="5"/>
  <c r="U35" i="5"/>
  <c r="B35" i="5"/>
  <c r="B2" i="4"/>
  <c r="U2" i="4"/>
  <c r="Q1" i="4"/>
  <c r="U35" i="4"/>
  <c r="B35" i="4"/>
  <c r="U2" i="3"/>
  <c r="B2" i="3"/>
  <c r="Q1" i="3"/>
  <c r="U35" i="3"/>
  <c r="U34" i="3" s="1"/>
  <c r="Q6" i="3"/>
  <c r="Q6" i="7" s="1"/>
  <c r="Q4" i="3"/>
  <c r="Q4" i="7" s="1"/>
  <c r="E6" i="3"/>
  <c r="E6" i="7" s="1"/>
  <c r="E4" i="3"/>
  <c r="E4" i="7" s="1"/>
  <c r="B11" i="4" l="1"/>
  <c r="V32" i="7"/>
  <c r="B32" i="7"/>
  <c r="V31" i="7"/>
  <c r="B31" i="7"/>
  <c r="V32" i="6"/>
  <c r="B32" i="6"/>
  <c r="V31" i="6"/>
  <c r="B31" i="6"/>
  <c r="U32" i="5"/>
  <c r="B32" i="5"/>
  <c r="U31" i="5"/>
  <c r="B31" i="5"/>
  <c r="U31" i="4"/>
  <c r="B31" i="4"/>
  <c r="U32" i="4"/>
  <c r="B32" i="4"/>
  <c r="U32" i="3" l="1"/>
  <c r="U31" i="3"/>
  <c r="V28" i="7"/>
  <c r="B28" i="7"/>
  <c r="V27" i="7"/>
  <c r="B27" i="7"/>
  <c r="V28" i="6"/>
  <c r="B28" i="6"/>
  <c r="V27" i="6"/>
  <c r="B27" i="6"/>
  <c r="U28" i="5"/>
  <c r="B28" i="5"/>
  <c r="U27" i="5"/>
  <c r="B27" i="5"/>
  <c r="U27" i="4"/>
  <c r="B27" i="4"/>
  <c r="U28" i="4"/>
  <c r="B28" i="4"/>
  <c r="U28" i="3"/>
  <c r="U27" i="3"/>
  <c r="V26" i="7"/>
  <c r="B26" i="7"/>
  <c r="B25" i="7"/>
  <c r="V26" i="6"/>
  <c r="B26" i="6"/>
  <c r="B25" i="6"/>
  <c r="U26" i="5"/>
  <c r="B26" i="5"/>
  <c r="B25" i="5"/>
  <c r="U26" i="4"/>
  <c r="B26" i="4"/>
  <c r="B25" i="4"/>
  <c r="U26" i="3"/>
  <c r="V17" i="7"/>
  <c r="B17" i="7"/>
  <c r="V16" i="7"/>
  <c r="B16" i="7"/>
  <c r="V15" i="7"/>
  <c r="B15" i="7"/>
  <c r="V14" i="7"/>
  <c r="B14" i="7"/>
  <c r="V13" i="7"/>
  <c r="B13" i="7"/>
  <c r="V12" i="7"/>
  <c r="B12" i="7"/>
  <c r="B12" i="6"/>
  <c r="B13" i="6"/>
  <c r="B14" i="6"/>
  <c r="B15" i="6"/>
  <c r="B16" i="6"/>
  <c r="B17" i="6"/>
  <c r="V15" i="6"/>
  <c r="V14" i="6"/>
  <c r="V13" i="6"/>
  <c r="V12" i="6"/>
  <c r="V16" i="6"/>
  <c r="U33" i="6"/>
  <c r="B11" i="6"/>
  <c r="V11" i="6"/>
  <c r="V17" i="6"/>
  <c r="U16" i="5"/>
  <c r="B16" i="5"/>
  <c r="U15" i="5"/>
  <c r="B15" i="5"/>
  <c r="U14" i="5"/>
  <c r="B14" i="5"/>
  <c r="U13" i="5"/>
  <c r="B13" i="5"/>
  <c r="U12" i="5"/>
  <c r="B12" i="5"/>
  <c r="B12" i="4"/>
  <c r="B13" i="4"/>
  <c r="B14" i="4"/>
  <c r="B15" i="4"/>
  <c r="B16" i="4"/>
  <c r="B17" i="4"/>
  <c r="U14" i="4"/>
  <c r="U13" i="4"/>
  <c r="U12" i="4"/>
  <c r="U15" i="4"/>
  <c r="U16" i="4"/>
  <c r="U12" i="3"/>
  <c r="U14" i="3"/>
  <c r="U13" i="3"/>
  <c r="U16" i="3"/>
  <c r="U15" i="3"/>
  <c r="K9" i="7"/>
  <c r="L9" i="7" s="1"/>
  <c r="M9" i="7" s="1"/>
  <c r="N9" i="7" s="1"/>
  <c r="O9" i="7" s="1"/>
  <c r="P9" i="7" s="1"/>
  <c r="Q9" i="7" s="1"/>
  <c r="R9" i="7" s="1"/>
  <c r="S9" i="7" s="1"/>
  <c r="T9" i="7" s="1"/>
  <c r="U9" i="7" s="1"/>
  <c r="K8" i="7"/>
  <c r="L8" i="7" s="1"/>
  <c r="M8" i="7" s="1"/>
  <c r="N8" i="7" s="1"/>
  <c r="O8" i="7" s="1"/>
  <c r="P8" i="7" s="1"/>
  <c r="Q8" i="7" s="1"/>
  <c r="R8" i="7" s="1"/>
  <c r="S8" i="7" s="1"/>
  <c r="T8" i="7" s="1"/>
  <c r="U8" i="7" s="1"/>
  <c r="K9" i="6"/>
  <c r="L9" i="6" s="1"/>
  <c r="M9" i="6" s="1"/>
  <c r="N9" i="6" s="1"/>
  <c r="O9" i="6" s="1"/>
  <c r="P9" i="6" s="1"/>
  <c r="Q9" i="6" s="1"/>
  <c r="R9" i="6" s="1"/>
  <c r="S9" i="6" s="1"/>
  <c r="T9" i="6" s="1"/>
  <c r="U9" i="6" s="1"/>
  <c r="K8" i="6"/>
  <c r="L8" i="6" s="1"/>
  <c r="M8" i="6" s="1"/>
  <c r="N8" i="6" s="1"/>
  <c r="O8" i="6" s="1"/>
  <c r="P8" i="6" s="1"/>
  <c r="Q8" i="6" s="1"/>
  <c r="R8" i="6" s="1"/>
  <c r="S8" i="6" s="1"/>
  <c r="T8" i="6" s="1"/>
  <c r="U8" i="6" s="1"/>
  <c r="L9" i="5"/>
  <c r="M9" i="5" s="1"/>
  <c r="N9" i="5" s="1"/>
  <c r="O9" i="5" s="1"/>
  <c r="P9" i="5" s="1"/>
  <c r="Q9" i="5" s="1"/>
  <c r="R9" i="5" s="1"/>
  <c r="S9" i="5" s="1"/>
  <c r="T9" i="5" s="1"/>
  <c r="K9" i="5"/>
  <c r="K8" i="5"/>
  <c r="L8" i="5" s="1"/>
  <c r="M8" i="5" s="1"/>
  <c r="N8" i="5" s="1"/>
  <c r="O8" i="5" s="1"/>
  <c r="P8" i="5" s="1"/>
  <c r="Q8" i="5" s="1"/>
  <c r="R8" i="5" s="1"/>
  <c r="S8" i="5" s="1"/>
  <c r="T8" i="5" s="1"/>
  <c r="V37" i="7"/>
  <c r="U33" i="7"/>
  <c r="T33" i="7"/>
  <c r="S33" i="7"/>
  <c r="R33" i="7"/>
  <c r="Q33" i="7"/>
  <c r="P33" i="7"/>
  <c r="O33" i="7"/>
  <c r="N33" i="7"/>
  <c r="M33" i="7"/>
  <c r="L33" i="7"/>
  <c r="K33" i="7"/>
  <c r="V30" i="7"/>
  <c r="B30" i="7"/>
  <c r="B29" i="7"/>
  <c r="V24" i="7"/>
  <c r="B24" i="7"/>
  <c r="V23" i="7"/>
  <c r="B23" i="7"/>
  <c r="V22" i="7"/>
  <c r="B22" i="7"/>
  <c r="V21" i="7"/>
  <c r="B21" i="7"/>
  <c r="V20" i="7"/>
  <c r="B20" i="7"/>
  <c r="V19" i="7"/>
  <c r="B19" i="7"/>
  <c r="B18" i="7"/>
  <c r="V11" i="7"/>
  <c r="B11" i="7"/>
  <c r="B10" i="7"/>
  <c r="B1" i="7"/>
  <c r="T33" i="6"/>
  <c r="V37" i="6"/>
  <c r="S33" i="6"/>
  <c r="R33" i="6"/>
  <c r="Q33" i="6"/>
  <c r="P33" i="6"/>
  <c r="O33" i="6"/>
  <c r="N33" i="6"/>
  <c r="M33" i="6"/>
  <c r="L33" i="6"/>
  <c r="K33" i="6"/>
  <c r="V30" i="6"/>
  <c r="B30" i="6"/>
  <c r="B29" i="6"/>
  <c r="V24" i="6"/>
  <c r="B24" i="6"/>
  <c r="V23" i="6"/>
  <c r="B23" i="6"/>
  <c r="V22" i="6"/>
  <c r="B22" i="6"/>
  <c r="V21" i="6"/>
  <c r="B21" i="6"/>
  <c r="V20" i="6"/>
  <c r="B20" i="6"/>
  <c r="V19" i="6"/>
  <c r="B19" i="6"/>
  <c r="B18" i="6"/>
  <c r="B10" i="6"/>
  <c r="Q6" i="6"/>
  <c r="E6" i="6"/>
  <c r="Q4" i="6"/>
  <c r="E4" i="6"/>
  <c r="B1" i="6"/>
  <c r="U37" i="5"/>
  <c r="T33" i="5"/>
  <c r="S33" i="5"/>
  <c r="R33" i="5"/>
  <c r="Q33" i="5"/>
  <c r="P33" i="5"/>
  <c r="O33" i="5"/>
  <c r="N33" i="5"/>
  <c r="M33" i="5"/>
  <c r="L33" i="5"/>
  <c r="K33" i="5"/>
  <c r="U30" i="5"/>
  <c r="B30" i="5"/>
  <c r="B29" i="5"/>
  <c r="U24" i="5"/>
  <c r="B24" i="5"/>
  <c r="U23" i="5"/>
  <c r="B23" i="5"/>
  <c r="U22" i="5"/>
  <c r="B22" i="5"/>
  <c r="U21" i="5"/>
  <c r="B21" i="5"/>
  <c r="U20" i="5"/>
  <c r="B20" i="5"/>
  <c r="U19" i="5"/>
  <c r="B19" i="5"/>
  <c r="B18" i="5"/>
  <c r="U17" i="5"/>
  <c r="B17" i="5"/>
  <c r="U11" i="5"/>
  <c r="B11" i="5"/>
  <c r="B10" i="5"/>
  <c r="Q6" i="5"/>
  <c r="E6" i="5"/>
  <c r="Q4" i="5"/>
  <c r="E4" i="5"/>
  <c r="B1" i="5"/>
  <c r="B30" i="4"/>
  <c r="B29" i="4"/>
  <c r="B24" i="4"/>
  <c r="B23" i="4"/>
  <c r="B22" i="4"/>
  <c r="B21" i="4"/>
  <c r="B20" i="4"/>
  <c r="B19" i="4"/>
  <c r="B18" i="4"/>
  <c r="B10" i="4"/>
  <c r="K9" i="4"/>
  <c r="L9" i="4" s="1"/>
  <c r="M9" i="4" s="1"/>
  <c r="N9" i="4" s="1"/>
  <c r="O9" i="4" s="1"/>
  <c r="P9" i="4" s="1"/>
  <c r="Q9" i="4" s="1"/>
  <c r="R9" i="4" s="1"/>
  <c r="S9" i="4" s="1"/>
  <c r="T9" i="4" s="1"/>
  <c r="K8" i="4"/>
  <c r="L8" i="4" s="1"/>
  <c r="M8" i="4" s="1"/>
  <c r="N8" i="4" s="1"/>
  <c r="O8" i="4" s="1"/>
  <c r="P8" i="4" s="1"/>
  <c r="Q8" i="4" s="1"/>
  <c r="R8" i="4" s="1"/>
  <c r="S8" i="4" s="1"/>
  <c r="T8" i="4" s="1"/>
  <c r="Q6" i="4"/>
  <c r="E6" i="4"/>
  <c r="Q4" i="4"/>
  <c r="E4" i="4"/>
  <c r="U37" i="4"/>
  <c r="T33" i="4"/>
  <c r="S33" i="4"/>
  <c r="R33" i="4"/>
  <c r="Q33" i="4"/>
  <c r="P33" i="4"/>
  <c r="O33" i="4"/>
  <c r="N33" i="4"/>
  <c r="M33" i="4"/>
  <c r="L33" i="4"/>
  <c r="K33" i="4"/>
  <c r="U30" i="4"/>
  <c r="U24" i="4"/>
  <c r="U23" i="4"/>
  <c r="U22" i="4"/>
  <c r="U21" i="4"/>
  <c r="U20" i="4"/>
  <c r="U19" i="4"/>
  <c r="U17" i="4"/>
  <c r="U11" i="4"/>
  <c r="B1" i="4"/>
  <c r="K9" i="3"/>
  <c r="L9" i="3" s="1"/>
  <c r="M9" i="3" s="1"/>
  <c r="N9" i="3" s="1"/>
  <c r="O9" i="3" s="1"/>
  <c r="P9" i="3" s="1"/>
  <c r="Q9" i="3" s="1"/>
  <c r="R9" i="3" s="1"/>
  <c r="S9" i="3" s="1"/>
  <c r="T9" i="3" s="1"/>
  <c r="K8" i="3"/>
  <c r="L8" i="3" s="1"/>
  <c r="M8" i="3" s="1"/>
  <c r="N8" i="3" s="1"/>
  <c r="O8" i="3" s="1"/>
  <c r="P8" i="3" s="1"/>
  <c r="Q8" i="3" s="1"/>
  <c r="R8" i="3" s="1"/>
  <c r="S8" i="3" s="1"/>
  <c r="T8" i="3" s="1"/>
  <c r="B1" i="3"/>
  <c r="U37" i="3"/>
  <c r="T33" i="3"/>
  <c r="S33" i="3"/>
  <c r="R33" i="3"/>
  <c r="Q33" i="3"/>
  <c r="P33" i="3"/>
  <c r="O33" i="3"/>
  <c r="N33" i="3"/>
  <c r="M33" i="3"/>
  <c r="L33" i="3"/>
  <c r="K33" i="3"/>
  <c r="U30" i="3"/>
  <c r="U24" i="3"/>
  <c r="U23" i="3"/>
  <c r="U22" i="3"/>
  <c r="U21" i="3"/>
  <c r="U20" i="3"/>
  <c r="U19" i="3"/>
  <c r="U17" i="3"/>
  <c r="U11" i="3"/>
  <c r="V29" i="7" l="1"/>
  <c r="V25" i="7"/>
  <c r="V25" i="6"/>
  <c r="U25" i="5"/>
  <c r="U25" i="4"/>
  <c r="U25" i="3"/>
  <c r="U29" i="4"/>
  <c r="V10" i="7"/>
  <c r="V10" i="6"/>
  <c r="U29" i="5"/>
  <c r="U10" i="5"/>
  <c r="V18" i="7"/>
  <c r="V33" i="7"/>
  <c r="V18" i="6"/>
  <c r="U18" i="5"/>
  <c r="U33" i="5"/>
  <c r="V34" i="5" s="1"/>
  <c r="U18" i="4"/>
  <c r="V29" i="6"/>
  <c r="V33" i="6"/>
  <c r="U33" i="4"/>
  <c r="V34" i="4" s="1"/>
  <c r="U10" i="4"/>
  <c r="U18" i="3"/>
  <c r="U29" i="3"/>
  <c r="U33" i="3"/>
  <c r="U10" i="3"/>
  <c r="W37" i="7" l="1"/>
  <c r="W34" i="7"/>
  <c r="W25" i="7"/>
  <c r="W25" i="6"/>
  <c r="W37" i="6"/>
  <c r="W34" i="6"/>
  <c r="V25" i="5"/>
  <c r="V37" i="5"/>
  <c r="M17" i="1"/>
  <c r="M28" i="1" s="1"/>
  <c r="M39" i="1" s="1"/>
  <c r="M51" i="1" s="1"/>
  <c r="M64" i="1" s="1"/>
  <c r="V34" i="3"/>
  <c r="V37" i="3"/>
  <c r="V25" i="3"/>
  <c r="V37" i="4"/>
  <c r="V25" i="4"/>
  <c r="W18" i="7"/>
  <c r="W10" i="7"/>
  <c r="W29" i="7"/>
  <c r="V10" i="5"/>
  <c r="V29" i="5"/>
  <c r="V18" i="5"/>
  <c r="R39" i="3"/>
  <c r="R39" i="6"/>
  <c r="R39" i="7"/>
  <c r="R39" i="5"/>
  <c r="R39" i="4"/>
  <c r="W18" i="6"/>
  <c r="W10" i="6"/>
  <c r="W29" i="6"/>
  <c r="V29" i="4"/>
  <c r="V10" i="4"/>
  <c r="V18" i="4"/>
  <c r="V18" i="3"/>
  <c r="V29" i="3"/>
  <c r="V10" i="3"/>
  <c r="W33" i="7" l="1"/>
  <c r="V33" i="5"/>
  <c r="W33" i="6"/>
  <c r="V33" i="4"/>
  <c r="V33" i="3"/>
  <c r="K63" i="1" l="1"/>
  <c r="K62" i="1"/>
  <c r="K61" i="1"/>
  <c r="K60" i="1"/>
  <c r="K59" i="1"/>
  <c r="K58" i="1"/>
  <c r="K57" i="1"/>
  <c r="K56" i="1"/>
  <c r="K55" i="1"/>
  <c r="K54" i="1"/>
  <c r="K53" i="1"/>
  <c r="L51" i="1"/>
  <c r="I39" i="6" s="1"/>
  <c r="W39" i="6" s="1"/>
  <c r="K51" i="1"/>
  <c r="K50" i="1"/>
  <c r="K49" i="1"/>
  <c r="K48" i="1"/>
  <c r="K47" i="1"/>
  <c r="K46" i="1"/>
  <c r="K45" i="1"/>
  <c r="K44" i="1"/>
  <c r="K43" i="1"/>
  <c r="K42" i="1"/>
  <c r="K41" i="1"/>
  <c r="K39" i="1"/>
  <c r="K38" i="1"/>
  <c r="K37" i="1"/>
  <c r="K36" i="1"/>
  <c r="K35" i="1"/>
  <c r="K34" i="1"/>
  <c r="K33" i="1"/>
  <c r="A33" i="1"/>
  <c r="A34" i="1" s="1"/>
  <c r="A35" i="1" s="1"/>
  <c r="A36" i="1" s="1"/>
  <c r="A37" i="1" s="1"/>
  <c r="A38" i="1" s="1"/>
  <c r="A39" i="1" s="1"/>
  <c r="A41" i="1" s="1"/>
  <c r="A42" i="1" s="1"/>
  <c r="A43" i="1" s="1"/>
  <c r="A44" i="1" s="1"/>
  <c r="A45" i="1" s="1"/>
  <c r="A46" i="1" s="1"/>
  <c r="A47" i="1" s="1"/>
  <c r="A48" i="1" s="1"/>
  <c r="A49" i="1" s="1"/>
  <c r="A50" i="1" s="1"/>
  <c r="A51" i="1" s="1"/>
  <c r="A53" i="1" s="1"/>
  <c r="A54" i="1" s="1"/>
  <c r="A55" i="1" s="1"/>
  <c r="A56" i="1" s="1"/>
  <c r="A57" i="1" s="1"/>
  <c r="A58" i="1" s="1"/>
  <c r="A59" i="1" s="1"/>
  <c r="A60" i="1" s="1"/>
  <c r="A61" i="1" s="1"/>
  <c r="A62" i="1" s="1"/>
  <c r="A63" i="1" s="1"/>
  <c r="K32" i="1"/>
  <c r="A32" i="1"/>
  <c r="K31" i="1"/>
  <c r="K30" i="1"/>
  <c r="K28" i="1"/>
  <c r="K27" i="1"/>
  <c r="K26" i="1"/>
  <c r="K25" i="1"/>
  <c r="K24" i="1"/>
  <c r="K23" i="1"/>
  <c r="K22" i="1"/>
  <c r="K21" i="1"/>
  <c r="K20" i="1"/>
  <c r="K19" i="1"/>
  <c r="K17" i="1"/>
  <c r="K16" i="1"/>
  <c r="K15" i="1"/>
  <c r="K14" i="1"/>
  <c r="K13" i="1"/>
  <c r="K12" i="1"/>
  <c r="K11" i="1"/>
  <c r="K10" i="1"/>
  <c r="A10" i="1"/>
  <c r="A11" i="1" s="1"/>
  <c r="A12" i="1" s="1"/>
  <c r="A13" i="1" s="1"/>
  <c r="A14" i="1" s="1"/>
  <c r="A15" i="1" s="1"/>
  <c r="A16" i="1" s="1"/>
  <c r="A17" i="1" s="1"/>
  <c r="A19" i="1" s="1"/>
  <c r="A20" i="1" s="1"/>
  <c r="A21" i="1" s="1"/>
  <c r="A22" i="1" s="1"/>
  <c r="A23" i="1" s="1"/>
  <c r="A24" i="1" s="1"/>
  <c r="A25" i="1" s="1"/>
  <c r="A26" i="1" s="1"/>
  <c r="A27" i="1" s="1"/>
  <c r="A28" i="1" s="1"/>
  <c r="A30" i="1" s="1"/>
  <c r="K9" i="1"/>
  <c r="B9" i="1"/>
  <c r="B10" i="1" s="1"/>
  <c r="B11" i="1" s="1"/>
  <c r="B12" i="1" s="1"/>
  <c r="B13" i="1" s="1"/>
  <c r="B14" i="1" s="1"/>
  <c r="B15" i="1" s="1"/>
  <c r="B16" i="1" s="1"/>
  <c r="B17" i="1" s="1"/>
  <c r="B19" i="1" s="1"/>
  <c r="B20" i="1" s="1"/>
  <c r="B21" i="1" s="1"/>
  <c r="B22" i="1" s="1"/>
  <c r="B23" i="1" s="1"/>
  <c r="B24" i="1" s="1"/>
  <c r="B25" i="1" s="1"/>
  <c r="B26" i="1" s="1"/>
  <c r="B27" i="1" s="1"/>
  <c r="B28" i="1" s="1"/>
  <c r="B30" i="1" s="1"/>
  <c r="B31" i="1" s="1"/>
  <c r="B32" i="1" s="1"/>
  <c r="B33" i="1" s="1"/>
  <c r="B34" i="1" s="1"/>
  <c r="B35" i="1" s="1"/>
  <c r="B36" i="1" s="1"/>
  <c r="B37" i="1" s="1"/>
  <c r="B38" i="1" s="1"/>
  <c r="B39" i="1" s="1"/>
  <c r="B41" i="1" s="1"/>
  <c r="B42" i="1" s="1"/>
  <c r="B43" i="1" s="1"/>
  <c r="B44" i="1" s="1"/>
  <c r="B45" i="1" s="1"/>
  <c r="B46" i="1" s="1"/>
  <c r="B47" i="1" s="1"/>
  <c r="B48" i="1" s="1"/>
  <c r="B49" i="1" s="1"/>
  <c r="B50" i="1" s="1"/>
  <c r="B51" i="1" s="1"/>
  <c r="B53" i="1" s="1"/>
  <c r="B54" i="1" s="1"/>
  <c r="B55" i="1" s="1"/>
  <c r="B56" i="1" s="1"/>
  <c r="B57" i="1" s="1"/>
  <c r="B58" i="1" s="1"/>
  <c r="B59" i="1" s="1"/>
  <c r="B60" i="1" s="1"/>
  <c r="B61" i="1" s="1"/>
  <c r="B62" i="1" s="1"/>
  <c r="B63" i="1" s="1"/>
  <c r="A9" i="1"/>
  <c r="K8" i="1"/>
  <c r="K64" i="1" l="1"/>
  <c r="L28" i="1"/>
  <c r="I39" i="4" s="1"/>
  <c r="V39" i="4" s="1"/>
  <c r="L17" i="1"/>
  <c r="I39" i="3" s="1"/>
  <c r="V39" i="3" s="1"/>
  <c r="L39" i="1"/>
  <c r="I39" i="5" s="1"/>
  <c r="V39" i="5" s="1"/>
  <c r="I39" i="7" l="1"/>
  <c r="W39" i="7" s="1"/>
  <c r="K65" i="1"/>
  <c r="M65" i="1" s="1"/>
</calcChain>
</file>

<file path=xl/sharedStrings.xml><?xml version="1.0" encoding="utf-8"?>
<sst xmlns="http://schemas.openxmlformats.org/spreadsheetml/2006/main" count="494" uniqueCount="75">
  <si>
    <t>MBO Niveau 3</t>
  </si>
  <si>
    <t>BPV jaarplanning 2014 - 2015</t>
  </si>
  <si>
    <t>Totalen</t>
  </si>
  <si>
    <t>Week nummer</t>
  </si>
  <si>
    <t>Datum             1e dag       v.d. week</t>
  </si>
  <si>
    <t>maandag</t>
  </si>
  <si>
    <t>dinsdag</t>
  </si>
  <si>
    <t>woensd.</t>
  </si>
  <si>
    <t>don.dag</t>
  </si>
  <si>
    <t>vrijdag</t>
  </si>
  <si>
    <t>zaterdag</t>
  </si>
  <si>
    <t>zondag</t>
  </si>
  <si>
    <t>BPV uren per week</t>
  </si>
  <si>
    <t>BPV periode</t>
  </si>
  <si>
    <t>Week 1 t/m 10</t>
  </si>
  <si>
    <t>Week 11 t/m 20</t>
  </si>
  <si>
    <t>Week 21 t/m 30</t>
  </si>
  <si>
    <t>Week 31 t/m 41</t>
  </si>
  <si>
    <t>Week 42 t/m 52</t>
  </si>
  <si>
    <t>Totaal geplande BPV uren</t>
  </si>
  <si>
    <t>Klas</t>
  </si>
  <si>
    <t xml:space="preserve"> </t>
  </si>
  <si>
    <t>Naam student:</t>
  </si>
  <si>
    <t xml:space="preserve">↓Kerntaken en Werkprocessen </t>
  </si>
  <si>
    <t xml:space="preserve">← Datum 1ste dag                    van de week </t>
  </si>
  <si>
    <t>Totaal</t>
  </si>
  <si>
    <t>%</t>
  </si>
  <si>
    <t>Totaal uren per week en periode:</t>
  </si>
  <si>
    <t>Begeleidingsuren praktijkopleider</t>
  </si>
  <si>
    <t xml:space="preserve">Begeleiding, reflectie, beoordeling, e.d. </t>
  </si>
  <si>
    <t>Totaal aantal geplande BPV uren</t>
  </si>
  <si>
    <t xml:space="preserve">Totaal gerealiseerde BPV-uren </t>
  </si>
  <si>
    <t>Verschil</t>
  </si>
  <si>
    <t>Opmerkingen en/of beschrijving BPV opdrachten</t>
  </si>
  <si>
    <t>Handtekening praktijkopleider</t>
  </si>
  <si>
    <t>Handtekening coach AOC Oost</t>
  </si>
  <si>
    <t>Datum:</t>
  </si>
  <si>
    <t>Naam BPV bedrijf:</t>
  </si>
  <si>
    <t>Praktijkopleider:</t>
  </si>
  <si>
    <t>Coach:</t>
  </si>
  <si>
    <t xml:space="preserve">  </t>
  </si>
  <si>
    <t>Naam BPV bedrijf</t>
  </si>
  <si>
    <t>Praktijkopleider</t>
  </si>
  <si>
    <t>Gerealiseerde uren</t>
  </si>
  <si>
    <t>Overige</t>
  </si>
  <si>
    <t>Verschil tussen geplande en gerealiseerde uren</t>
  </si>
  <si>
    <t>Verzuim met reden (ziekte, doktersbezoek, bruiloft e.d.)</t>
  </si>
  <si>
    <t>Registratie BPV uren</t>
  </si>
  <si>
    <t>Natuur en groene ruimte 3</t>
  </si>
  <si>
    <t>Vakbekwaam medewerker groenvoorziening</t>
  </si>
  <si>
    <t>Crebo: 97252</t>
  </si>
  <si>
    <t>1.1 Maakt het terrein klaar voor aanlegwerkzaamheden</t>
  </si>
  <si>
    <t>1.2 Voert grondverzet uit</t>
  </si>
  <si>
    <t>1.4 Legt water(partijen) aan</t>
  </si>
  <si>
    <t>1.5 Brengt verhardingen aan</t>
  </si>
  <si>
    <t>1.6 Plaatst bouwkundige elementen</t>
  </si>
  <si>
    <t>1.9 Rondt de aanlegwerkzaamheden af</t>
  </si>
  <si>
    <t>1.8 Legt groen aan</t>
  </si>
  <si>
    <t>2.1 Voert bodemverbetering uit</t>
  </si>
  <si>
    <t>2.3 Onderhoudt water(partijen)</t>
  </si>
  <si>
    <t>2.4 Onderhoudt verhardingen</t>
  </si>
  <si>
    <t>2.5 Onderhoudt bouwkundige elementen</t>
  </si>
  <si>
    <t>2.7 Onderhoudt groen</t>
  </si>
  <si>
    <t>2.9 Laat de werkomgeving verzorgd achter</t>
  </si>
  <si>
    <t>4.1 Signaleert en handelt klachten af</t>
  </si>
  <si>
    <t>4.2 Onderhoudt contacten met publiek en omstanders</t>
  </si>
  <si>
    <t>4.3 Staat publiek te woord</t>
  </si>
  <si>
    <t>6.2 Begeleidt medewerkers op vaktechnisch gebied</t>
  </si>
  <si>
    <t>6.3 Organiseert materiaal en materieel</t>
  </si>
  <si>
    <t>6.1 Plant en verdeelt werkzaamheden</t>
  </si>
  <si>
    <t>1 Voert aanlegwerkzaamheden uit in natuur en leefomgeving</t>
  </si>
  <si>
    <t>2 Voert onderhoudswerkzaamheden uit in natuur en leefomgeving</t>
  </si>
  <si>
    <t>4 Draagt zorg voor publiek en omstanders</t>
  </si>
  <si>
    <t>6 Organiseert en begeleidt werkzaamheden</t>
  </si>
  <si>
    <t>C. ter Steege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</si>
</sst>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413]d/mmm/yy;@"/>
    <numFmt numFmtId="165" formatCode="d/m;@"/>
    <numFmt numFmtId="166" formatCode="0_ ;[Red]\-0\ "/>
  </numFmts>
  <fonts count="44" x14ac:knownFonts="1">
    <font>
      <sz val="11"/>
      <color theme="1"/>
      <name val="Calibri"/>
      <family val="2"/>
      <scheme val="minor"/>
    </font>
    <font>
      <sz val="11"/>
      <color theme="1"/>
      <name val="Calibri"/>
      <family val="2"/>
      <scheme val="minor"/>
    </font>
    <font>
      <b/>
      <sz val="14"/>
      <color theme="0"/>
      <name val="Arial"/>
      <family val="2"/>
    </font>
    <font>
      <b/>
      <sz val="14"/>
      <color theme="0"/>
      <name val="Calibri"/>
      <family val="2"/>
      <scheme val="minor"/>
    </font>
    <font>
      <sz val="10"/>
      <name val="Arial"/>
      <family val="2"/>
    </font>
    <font>
      <sz val="12"/>
      <color theme="1"/>
      <name val="Arial"/>
      <family val="2"/>
    </font>
    <font>
      <sz val="12"/>
      <name val="Arial"/>
      <family val="2"/>
    </font>
    <font>
      <b/>
      <sz val="14"/>
      <name val="Arial"/>
      <family val="2"/>
    </font>
    <font>
      <b/>
      <sz val="10"/>
      <name val="Arial"/>
      <family val="2"/>
    </font>
    <font>
      <sz val="14"/>
      <name val="Arial"/>
      <family val="2"/>
    </font>
    <font>
      <sz val="11"/>
      <color theme="1"/>
      <name val="Arial"/>
      <family val="2"/>
    </font>
    <font>
      <sz val="11"/>
      <name val="Arial"/>
      <family val="2"/>
    </font>
    <font>
      <b/>
      <sz val="11"/>
      <name val="Arial"/>
      <family val="2"/>
    </font>
    <font>
      <sz val="11"/>
      <name val="Arial Narrow"/>
      <family val="2"/>
    </font>
    <font>
      <b/>
      <sz val="14"/>
      <color theme="0"/>
      <name val="Verdana"/>
      <family val="2"/>
    </font>
    <font>
      <sz val="11"/>
      <color indexed="16"/>
      <name val="Verdana"/>
      <family val="2"/>
    </font>
    <font>
      <sz val="10"/>
      <color indexed="16"/>
      <name val="Verdana"/>
      <family val="2"/>
    </font>
    <font>
      <i/>
      <sz val="22"/>
      <color indexed="16"/>
      <name val="Verdana"/>
      <family val="2"/>
    </font>
    <font>
      <i/>
      <sz val="11"/>
      <color indexed="16"/>
      <name val="Verdana"/>
      <family val="2"/>
    </font>
    <font>
      <b/>
      <sz val="14"/>
      <color indexed="9"/>
      <name val="Verdana"/>
      <family val="2"/>
    </font>
    <font>
      <b/>
      <sz val="14"/>
      <color indexed="9"/>
      <name val="Arial"/>
      <family val="2"/>
    </font>
    <font>
      <b/>
      <sz val="10"/>
      <color indexed="9"/>
      <name val="Verdana"/>
      <family val="2"/>
    </font>
    <font>
      <b/>
      <sz val="10"/>
      <color indexed="9"/>
      <name val="Arial"/>
      <family val="2"/>
    </font>
    <font>
      <b/>
      <sz val="8"/>
      <color indexed="9"/>
      <name val="Verdana"/>
      <family val="2"/>
    </font>
    <font>
      <b/>
      <sz val="14"/>
      <color indexed="16"/>
      <name val="Verdana"/>
      <family val="2"/>
    </font>
    <font>
      <b/>
      <sz val="11"/>
      <color indexed="16"/>
      <name val="Verdana"/>
      <family val="2"/>
    </font>
    <font>
      <sz val="12"/>
      <color indexed="16"/>
      <name val="Verdana"/>
      <family val="2"/>
    </font>
    <font>
      <sz val="16"/>
      <color indexed="16"/>
      <name val="Verdana"/>
      <family val="2"/>
    </font>
    <font>
      <sz val="12"/>
      <color theme="4" tint="-0.499984740745262"/>
      <name val="Verdana"/>
      <family val="2"/>
    </font>
    <font>
      <sz val="14"/>
      <color theme="4" tint="-0.499984740745262"/>
      <name val="Verdana"/>
      <family val="2"/>
    </font>
    <font>
      <b/>
      <sz val="12"/>
      <color rgb="FF002060"/>
      <name val="Verdana"/>
      <family val="2"/>
    </font>
    <font>
      <b/>
      <sz val="14"/>
      <color rgb="FF002060"/>
      <name val="Verdana"/>
      <family val="2"/>
    </font>
    <font>
      <sz val="14"/>
      <color rgb="FF002060"/>
      <name val="Verdana"/>
      <family val="2"/>
    </font>
    <font>
      <sz val="10"/>
      <color rgb="FF002060"/>
      <name val="Verdana"/>
      <family val="2"/>
    </font>
    <font>
      <sz val="12"/>
      <color rgb="FF002060"/>
      <name val="Verdana"/>
      <family val="2"/>
    </font>
    <font>
      <b/>
      <sz val="12"/>
      <color theme="0"/>
      <name val="Verdana"/>
      <family val="2"/>
    </font>
    <font>
      <b/>
      <sz val="12"/>
      <color theme="0"/>
      <name val="Arial"/>
      <family val="2"/>
    </font>
    <font>
      <b/>
      <sz val="10"/>
      <color rgb="FF002060"/>
      <name val="Verdana"/>
      <family val="2"/>
    </font>
    <font>
      <sz val="8"/>
      <color theme="1"/>
      <name val="Verdana"/>
      <family val="2"/>
    </font>
    <font>
      <sz val="12"/>
      <color theme="9" tint="0.79998168889431442"/>
      <name val="Verdana"/>
      <family val="2"/>
    </font>
    <font>
      <sz val="12"/>
      <color theme="1"/>
      <name val="Verdana"/>
      <family val="2"/>
    </font>
    <font>
      <b/>
      <sz val="14"/>
      <color theme="1"/>
      <name val="Calibri"/>
      <family val="2"/>
      <scheme val="minor"/>
    </font>
    <font>
      <b/>
      <sz val="14"/>
      <name val="Verdana"/>
      <family val="2"/>
    </font>
    <font>
      <b/>
      <sz val="14"/>
      <color theme="1"/>
      <name val="Verdana"/>
      <family val="2"/>
    </font>
  </fonts>
  <fills count="12">
    <fill>
      <patternFill patternType="none"/>
    </fill>
    <fill>
      <patternFill patternType="gray125"/>
    </fill>
    <fill>
      <patternFill patternType="solid">
        <fgColor rgb="FF00B0F0"/>
        <bgColor indexed="64"/>
      </patternFill>
    </fill>
    <fill>
      <patternFill patternType="solid">
        <fgColor rgb="FFFFC000"/>
        <bgColor indexed="22"/>
      </patternFill>
    </fill>
    <fill>
      <patternFill patternType="solid">
        <fgColor rgb="FF00206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CCFF99"/>
        <bgColor indexed="64"/>
      </patternFill>
    </fill>
    <fill>
      <patternFill patternType="solid">
        <fgColor theme="9" tint="0.79998168889431442"/>
        <bgColor indexed="64"/>
      </patternFill>
    </fill>
    <fill>
      <patternFill patternType="solid">
        <fgColor theme="0"/>
        <bgColor indexed="64"/>
      </patternFill>
    </fill>
    <fill>
      <patternFill patternType="solid">
        <fgColor rgb="FF002060"/>
        <bgColor indexed="22"/>
      </patternFill>
    </fill>
  </fills>
  <borders count="5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53"/>
      </right>
      <top style="medium">
        <color indexed="64"/>
      </top>
      <bottom style="medium">
        <color indexed="53"/>
      </bottom>
      <diagonal/>
    </border>
    <border>
      <left style="medium">
        <color indexed="53"/>
      </left>
      <right style="medium">
        <color indexed="53"/>
      </right>
      <top style="medium">
        <color indexed="64"/>
      </top>
      <bottom style="medium">
        <color indexed="53"/>
      </bottom>
      <diagonal/>
    </border>
    <border>
      <left style="medium">
        <color indexed="53"/>
      </left>
      <right/>
      <top style="medium">
        <color indexed="64"/>
      </top>
      <bottom style="medium">
        <color indexed="53"/>
      </bottom>
      <diagonal/>
    </border>
    <border>
      <left style="medium">
        <color indexed="64"/>
      </left>
      <right style="medium">
        <color indexed="53"/>
      </right>
      <top style="medium">
        <color indexed="53"/>
      </top>
      <bottom/>
      <diagonal/>
    </border>
    <border>
      <left style="medium">
        <color indexed="53"/>
      </left>
      <right style="medium">
        <color indexed="53"/>
      </right>
      <top style="medium">
        <color indexed="53"/>
      </top>
      <bottom/>
      <diagonal/>
    </border>
    <border>
      <left style="medium">
        <color indexed="53"/>
      </left>
      <right/>
      <top style="medium">
        <color indexed="53"/>
      </top>
      <bottom/>
      <diagonal/>
    </border>
    <border>
      <left/>
      <right style="medium">
        <color indexed="16"/>
      </right>
      <top style="medium">
        <color indexed="64"/>
      </top>
      <bottom/>
      <diagonal/>
    </border>
    <border>
      <left style="medium">
        <color indexed="16"/>
      </left>
      <right/>
      <top style="medium">
        <color indexed="64"/>
      </top>
      <bottom/>
      <diagonal/>
    </border>
    <border>
      <left/>
      <right style="medium">
        <color indexed="16"/>
      </right>
      <top/>
      <bottom style="medium">
        <color indexed="64"/>
      </bottom>
      <diagonal/>
    </border>
    <border>
      <left style="medium">
        <color indexed="16"/>
      </left>
      <right/>
      <top/>
      <bottom style="medium">
        <color indexed="64"/>
      </bottom>
      <diagonal/>
    </border>
    <border>
      <left style="medium">
        <color theme="9"/>
      </left>
      <right style="medium">
        <color theme="9"/>
      </right>
      <top style="medium">
        <color theme="9"/>
      </top>
      <bottom style="medium">
        <color theme="9"/>
      </bottom>
      <diagonal/>
    </border>
    <border>
      <left style="medium">
        <color theme="9"/>
      </left>
      <right/>
      <top style="medium">
        <color theme="9"/>
      </top>
      <bottom style="medium">
        <color theme="9"/>
      </bottom>
      <diagonal/>
    </border>
    <border>
      <left/>
      <right/>
      <top style="medium">
        <color theme="9"/>
      </top>
      <bottom style="medium">
        <color theme="9"/>
      </bottom>
      <diagonal/>
    </border>
    <border>
      <left/>
      <right style="medium">
        <color theme="9"/>
      </right>
      <top style="medium">
        <color theme="9"/>
      </top>
      <bottom style="medium">
        <color theme="9"/>
      </bottom>
      <diagonal/>
    </border>
    <border>
      <left style="medium">
        <color indexed="64"/>
      </left>
      <right style="medium">
        <color theme="1"/>
      </right>
      <top style="medium">
        <color theme="1"/>
      </top>
      <bottom style="medium">
        <color theme="1"/>
      </bottom>
      <diagonal/>
    </border>
    <border>
      <left style="medium">
        <color theme="9"/>
      </left>
      <right style="medium">
        <color theme="9"/>
      </right>
      <top style="medium">
        <color theme="9"/>
      </top>
      <bottom/>
      <diagonal/>
    </border>
    <border>
      <left style="medium">
        <color theme="9"/>
      </left>
      <right style="medium">
        <color theme="9"/>
      </right>
      <top/>
      <bottom style="medium">
        <color theme="9"/>
      </bottom>
      <diagonal/>
    </border>
    <border>
      <left style="medium">
        <color theme="1"/>
      </left>
      <right style="medium">
        <color theme="1"/>
      </right>
      <top style="medium">
        <color theme="1"/>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style="medium">
        <color theme="9"/>
      </right>
      <top style="medium">
        <color theme="1"/>
      </top>
      <bottom style="medium">
        <color theme="9"/>
      </bottom>
      <diagonal/>
    </border>
    <border>
      <left style="medium">
        <color theme="9"/>
      </left>
      <right style="medium">
        <color theme="9"/>
      </right>
      <top style="medium">
        <color theme="1"/>
      </top>
      <bottom style="medium">
        <color theme="9"/>
      </bottom>
      <diagonal/>
    </border>
    <border>
      <left/>
      <right/>
      <top style="medium">
        <color theme="1"/>
      </top>
      <bottom style="medium">
        <color indexed="64"/>
      </bottom>
      <diagonal/>
    </border>
    <border>
      <left style="medium">
        <color indexed="64"/>
      </left>
      <right style="medium">
        <color theme="1"/>
      </right>
      <top style="medium">
        <color theme="1"/>
      </top>
      <bottom/>
      <diagonal/>
    </border>
    <border>
      <left style="medium">
        <color theme="1"/>
      </left>
      <right style="medium">
        <color theme="9"/>
      </right>
      <top style="medium">
        <color theme="9"/>
      </top>
      <bottom/>
      <diagonal/>
    </border>
    <border>
      <left style="medium">
        <color indexed="64"/>
      </left>
      <right style="medium">
        <color theme="1"/>
      </right>
      <top/>
      <bottom/>
      <diagonal/>
    </border>
    <border>
      <left style="medium">
        <color theme="1"/>
      </left>
      <right style="medium">
        <color theme="9"/>
      </right>
      <top/>
      <bottom style="medium">
        <color theme="9"/>
      </bottom>
      <diagonal/>
    </border>
    <border>
      <left style="medium">
        <color theme="1"/>
      </left>
      <right style="medium">
        <color theme="9"/>
      </right>
      <top style="medium">
        <color theme="9"/>
      </top>
      <bottom style="medium">
        <color theme="9"/>
      </bottom>
      <diagonal/>
    </border>
    <border>
      <left style="medium">
        <color theme="1"/>
      </left>
      <right style="medium">
        <color theme="9"/>
      </right>
      <top/>
      <bottom style="medium">
        <color theme="1"/>
      </bottom>
      <diagonal/>
    </border>
    <border>
      <left style="medium">
        <color theme="9"/>
      </left>
      <right style="medium">
        <color theme="9"/>
      </right>
      <top/>
      <bottom style="medium">
        <color theme="1"/>
      </bottom>
      <diagonal/>
    </border>
    <border>
      <left/>
      <right style="medium">
        <color indexed="64"/>
      </right>
      <top/>
      <bottom style="medium">
        <color theme="1"/>
      </bottom>
      <diagonal/>
    </border>
    <border>
      <left style="medium">
        <color indexed="64"/>
      </left>
      <right style="medium">
        <color theme="1"/>
      </right>
      <top/>
      <bottom style="medium">
        <color theme="1"/>
      </bottom>
      <diagonal/>
    </border>
    <border>
      <left style="medium">
        <color theme="1"/>
      </left>
      <right/>
      <top style="medium">
        <color theme="1"/>
      </top>
      <bottom/>
      <diagonal/>
    </border>
    <border>
      <left style="medium">
        <color indexed="64"/>
      </left>
      <right/>
      <top style="medium">
        <color theme="1"/>
      </top>
      <bottom/>
      <diagonal/>
    </border>
    <border>
      <left/>
      <right/>
      <top style="medium">
        <color theme="1"/>
      </top>
      <bottom/>
      <diagonal/>
    </border>
    <border>
      <left/>
      <right style="medium">
        <color indexed="64"/>
      </right>
      <top style="medium">
        <color theme="1"/>
      </top>
      <bottom/>
      <diagonal/>
    </border>
    <border>
      <left style="medium">
        <color theme="1"/>
      </left>
      <right/>
      <top/>
      <bottom/>
      <diagonal/>
    </border>
    <border>
      <left style="medium">
        <color theme="1"/>
      </left>
      <right/>
      <top style="medium">
        <color indexed="64"/>
      </top>
      <bottom/>
      <diagonal/>
    </border>
    <border>
      <left style="medium">
        <color theme="1"/>
      </left>
      <right/>
      <top/>
      <bottom style="medium">
        <color indexed="64"/>
      </bottom>
      <diagonal/>
    </border>
    <border>
      <left style="medium">
        <color theme="1"/>
      </left>
      <right style="medium">
        <color theme="1"/>
      </right>
      <top style="medium">
        <color theme="1"/>
      </top>
      <bottom/>
      <diagonal/>
    </border>
    <border>
      <left style="medium">
        <color theme="1"/>
      </left>
      <right style="medium">
        <color theme="1"/>
      </right>
      <top/>
      <bottom style="medium">
        <color theme="1"/>
      </bottom>
      <diagonal/>
    </border>
    <border>
      <left style="medium">
        <color theme="1"/>
      </left>
      <right style="medium">
        <color indexed="64"/>
      </right>
      <top style="medium">
        <color theme="1"/>
      </top>
      <bottom style="medium">
        <color theme="1"/>
      </bottom>
      <diagonal/>
    </border>
    <border>
      <left style="medium">
        <color theme="9"/>
      </left>
      <right/>
      <top style="medium">
        <color theme="9"/>
      </top>
      <bottom/>
      <diagonal/>
    </border>
  </borders>
  <cellStyleXfs count="3">
    <xf numFmtId="0" fontId="0" fillId="0" borderId="0"/>
    <xf numFmtId="9" fontId="1" fillId="0" borderId="0" applyFont="0" applyFill="0" applyBorder="0" applyAlignment="0" applyProtection="0"/>
    <xf numFmtId="0" fontId="4" fillId="0" borderId="0">
      <alignment vertical="top"/>
    </xf>
  </cellStyleXfs>
  <cellXfs count="248">
    <xf numFmtId="0" fontId="0" fillId="0" borderId="0" xfId="0"/>
    <xf numFmtId="0" fontId="2" fillId="2" borderId="2" xfId="0" applyFont="1" applyFill="1" applyBorder="1"/>
    <xf numFmtId="0" fontId="2" fillId="2" borderId="2" xfId="0" applyFont="1" applyFill="1" applyBorder="1" applyAlignment="1">
      <alignment horizontal="left"/>
    </xf>
    <xf numFmtId="0" fontId="2" fillId="2" borderId="2" xfId="0" applyFont="1" applyFill="1" applyBorder="1" applyAlignment="1"/>
    <xf numFmtId="0" fontId="6" fillId="4" borderId="0" xfId="0" applyFont="1" applyFill="1" applyBorder="1" applyAlignment="1">
      <alignment horizontal="center" vertical="center"/>
    </xf>
    <xf numFmtId="0" fontId="5" fillId="4" borderId="11" xfId="0" applyFont="1" applyFill="1" applyBorder="1" applyAlignment="1">
      <alignment horizontal="center" vertical="center"/>
    </xf>
    <xf numFmtId="16" fontId="6" fillId="4" borderId="12" xfId="0" applyNumberFormat="1" applyFont="1" applyFill="1" applyBorder="1" applyAlignment="1">
      <alignment horizontal="center" vertical="center"/>
    </xf>
    <xf numFmtId="0" fontId="6" fillId="4" borderId="10" xfId="0" applyFont="1" applyFill="1" applyBorder="1" applyAlignment="1">
      <alignment horizontal="center" vertical="center"/>
    </xf>
    <xf numFmtId="0" fontId="9" fillId="4" borderId="0" xfId="0" applyFont="1" applyFill="1" applyBorder="1" applyAlignment="1">
      <alignment horizontal="center" vertical="center"/>
    </xf>
    <xf numFmtId="0" fontId="10" fillId="8" borderId="11" xfId="0" applyFont="1" applyFill="1" applyBorder="1" applyAlignment="1">
      <alignment horizontal="center" vertical="center"/>
    </xf>
    <xf numFmtId="164" fontId="11" fillId="8" borderId="7" xfId="0" applyNumberFormat="1" applyFont="1" applyFill="1" applyBorder="1" applyAlignment="1">
      <alignment horizontal="center" vertical="center"/>
    </xf>
    <xf numFmtId="0" fontId="11" fillId="4" borderId="0" xfId="2" applyFont="1" applyFill="1" applyBorder="1" applyAlignment="1">
      <alignment horizontal="center" vertical="center"/>
    </xf>
    <xf numFmtId="0" fontId="11" fillId="4" borderId="0" xfId="0" applyFont="1" applyFill="1" applyBorder="1" applyAlignment="1">
      <alignment horizontal="center" vertical="center"/>
    </xf>
    <xf numFmtId="0" fontId="13" fillId="4" borderId="0" xfId="0" applyFont="1" applyFill="1" applyBorder="1" applyAlignment="1">
      <alignment horizontal="center" vertical="center"/>
    </xf>
    <xf numFmtId="0" fontId="10" fillId="4" borderId="11" xfId="0" applyFont="1" applyFill="1" applyBorder="1" applyAlignment="1">
      <alignment horizontal="center" vertical="center"/>
    </xf>
    <xf numFmtId="16" fontId="11" fillId="4" borderId="12" xfId="0" applyNumberFormat="1" applyFont="1" applyFill="1" applyBorder="1" applyAlignment="1">
      <alignment horizontal="center" vertical="center"/>
    </xf>
    <xf numFmtId="0" fontId="11" fillId="4" borderId="10" xfId="0" applyFont="1" applyFill="1" applyBorder="1" applyAlignment="1">
      <alignment horizontal="center" vertical="center"/>
    </xf>
    <xf numFmtId="0" fontId="12" fillId="3" borderId="10" xfId="2" applyFont="1" applyFill="1" applyBorder="1" applyAlignment="1">
      <alignment horizontal="center" vertical="center" wrapText="1"/>
    </xf>
    <xf numFmtId="0" fontId="12" fillId="3" borderId="10" xfId="2" applyFont="1" applyFill="1" applyBorder="1" applyAlignment="1">
      <alignment horizontal="center" vertical="center"/>
    </xf>
    <xf numFmtId="0" fontId="1" fillId="0" borderId="0" xfId="0" applyFont="1"/>
    <xf numFmtId="0" fontId="10" fillId="0" borderId="11" xfId="0" applyFont="1" applyBorder="1" applyAlignment="1" applyProtection="1">
      <alignment horizontal="center" vertical="center"/>
      <protection locked="0"/>
    </xf>
    <xf numFmtId="164" fontId="11" fillId="0" borderId="7" xfId="0" applyNumberFormat="1" applyFont="1" applyBorder="1" applyAlignment="1" applyProtection="1">
      <alignment horizontal="center" vertical="center"/>
      <protection locked="0"/>
    </xf>
    <xf numFmtId="0" fontId="11" fillId="0" borderId="11" xfId="2" applyFont="1" applyFill="1" applyBorder="1" applyAlignment="1" applyProtection="1">
      <alignment horizontal="center" vertical="center"/>
      <protection locked="0"/>
    </xf>
    <xf numFmtId="0" fontId="11" fillId="0" borderId="10" xfId="0" applyFont="1" applyFill="1" applyBorder="1" applyAlignment="1" applyProtection="1">
      <alignment horizontal="center" vertical="center"/>
      <protection locked="0"/>
    </xf>
    <xf numFmtId="0" fontId="11" fillId="0" borderId="11" xfId="0" applyFont="1" applyFill="1" applyBorder="1" applyAlignment="1" applyProtection="1">
      <alignment horizontal="center" vertical="center"/>
      <protection locked="0"/>
    </xf>
    <xf numFmtId="0" fontId="13" fillId="0" borderId="10" xfId="0" applyFont="1" applyFill="1" applyBorder="1" applyAlignment="1" applyProtection="1">
      <alignment horizontal="center" vertical="center"/>
      <protection locked="0"/>
    </xf>
    <xf numFmtId="0" fontId="2" fillId="2" borderId="1" xfId="0" applyFont="1" applyFill="1" applyBorder="1" applyProtection="1">
      <protection locked="0"/>
    </xf>
    <xf numFmtId="1" fontId="33" fillId="0" borderId="25" xfId="0" applyNumberFormat="1" applyFont="1" applyFill="1" applyBorder="1" applyAlignment="1" applyProtection="1">
      <alignment horizontal="center" vertical="center"/>
      <protection locked="0"/>
    </xf>
    <xf numFmtId="1" fontId="33" fillId="0" borderId="30" xfId="0" applyNumberFormat="1" applyFont="1" applyFill="1" applyBorder="1" applyAlignment="1" applyProtection="1">
      <alignment horizontal="center" vertical="center"/>
      <protection locked="0"/>
    </xf>
    <xf numFmtId="1" fontId="33" fillId="0" borderId="31" xfId="0" applyNumberFormat="1" applyFont="1" applyFill="1" applyBorder="1" applyAlignment="1" applyProtection="1">
      <alignment horizontal="center" vertical="center"/>
      <protection locked="0"/>
    </xf>
    <xf numFmtId="1" fontId="33" fillId="0" borderId="37" xfId="0" applyNumberFormat="1" applyFont="1" applyFill="1" applyBorder="1" applyAlignment="1" applyProtection="1">
      <alignment horizontal="center" vertical="center"/>
      <protection locked="0"/>
    </xf>
    <xf numFmtId="1" fontId="32" fillId="0" borderId="45" xfId="0" applyNumberFormat="1" applyFont="1" applyFill="1" applyBorder="1" applyAlignment="1" applyProtection="1">
      <alignment horizontal="center" vertical="center"/>
      <protection locked="0"/>
    </xf>
    <xf numFmtId="0" fontId="0" fillId="0" borderId="48" xfId="0" applyBorder="1" applyProtection="1"/>
    <xf numFmtId="1" fontId="14" fillId="2" borderId="49" xfId="0" applyNumberFormat="1" applyFont="1" applyFill="1" applyBorder="1" applyAlignment="1" applyProtection="1">
      <alignment vertical="center"/>
    </xf>
    <xf numFmtId="1" fontId="14" fillId="2" borderId="50" xfId="0" applyNumberFormat="1" applyFont="1" applyFill="1" applyBorder="1" applyAlignment="1" applyProtection="1">
      <alignment vertical="center"/>
    </xf>
    <xf numFmtId="1" fontId="14" fillId="2" borderId="50" xfId="0" applyNumberFormat="1" applyFont="1" applyFill="1" applyBorder="1" applyAlignment="1" applyProtection="1">
      <alignment horizontal="left" vertical="center"/>
    </xf>
    <xf numFmtId="0" fontId="0" fillId="0" borderId="0" xfId="0" applyProtection="1"/>
    <xf numFmtId="0" fontId="0" fillId="0" borderId="52" xfId="0" applyBorder="1" applyProtection="1"/>
    <xf numFmtId="0" fontId="0" fillId="9" borderId="52" xfId="0" applyFill="1" applyBorder="1" applyProtection="1"/>
    <xf numFmtId="1" fontId="14" fillId="9" borderId="0" xfId="0" applyNumberFormat="1" applyFont="1" applyFill="1" applyBorder="1" applyAlignment="1" applyProtection="1">
      <alignment horizontal="center" vertical="center"/>
    </xf>
    <xf numFmtId="1" fontId="14" fillId="9" borderId="14" xfId="0" applyNumberFormat="1" applyFont="1" applyFill="1" applyBorder="1" applyAlignment="1" applyProtection="1">
      <alignment horizontal="center" vertical="center"/>
    </xf>
    <xf numFmtId="1" fontId="15" fillId="9" borderId="52" xfId="0" applyNumberFormat="1" applyFont="1" applyFill="1" applyBorder="1" applyProtection="1"/>
    <xf numFmtId="1" fontId="28" fillId="9" borderId="0" xfId="0" applyNumberFormat="1" applyFont="1" applyFill="1" applyBorder="1" applyProtection="1"/>
    <xf numFmtId="1" fontId="15" fillId="9" borderId="0" xfId="0" applyNumberFormat="1" applyFont="1" applyFill="1" applyBorder="1" applyAlignment="1" applyProtection="1">
      <alignment horizontal="left"/>
    </xf>
    <xf numFmtId="1" fontId="15" fillId="9" borderId="0" xfId="0" applyNumberFormat="1" applyFont="1" applyFill="1" applyBorder="1" applyProtection="1"/>
    <xf numFmtId="0" fontId="0" fillId="9" borderId="0" xfId="0" applyFill="1" applyBorder="1" applyProtection="1"/>
    <xf numFmtId="1" fontId="16" fillId="9" borderId="0" xfId="0" applyNumberFormat="1" applyFont="1" applyFill="1" applyBorder="1" applyAlignment="1" applyProtection="1">
      <alignment horizontal="left"/>
    </xf>
    <xf numFmtId="1" fontId="15" fillId="9" borderId="14" xfId="0" applyNumberFormat="1" applyFont="1" applyFill="1" applyBorder="1" applyProtection="1"/>
    <xf numFmtId="0" fontId="0" fillId="9" borderId="0" xfId="0" applyFill="1" applyProtection="1"/>
    <xf numFmtId="1" fontId="29" fillId="9" borderId="0" xfId="0" applyNumberFormat="1" applyFont="1" applyFill="1" applyBorder="1" applyProtection="1"/>
    <xf numFmtId="1" fontId="18" fillId="9" borderId="52" xfId="0" applyNumberFormat="1" applyFont="1" applyFill="1" applyBorder="1" applyAlignment="1" applyProtection="1">
      <alignment horizontal="center" vertical="center" textRotation="90"/>
    </xf>
    <xf numFmtId="1" fontId="15" fillId="9" borderId="0" xfId="0" applyNumberFormat="1" applyFont="1" applyFill="1" applyBorder="1" applyAlignment="1" applyProtection="1"/>
    <xf numFmtId="1" fontId="15" fillId="9" borderId="14" xfId="0" applyNumberFormat="1" applyFont="1" applyFill="1" applyBorder="1" applyAlignment="1" applyProtection="1"/>
    <xf numFmtId="1" fontId="23" fillId="2" borderId="13" xfId="0" applyNumberFormat="1" applyFont="1" applyFill="1" applyBorder="1" applyAlignment="1" applyProtection="1">
      <alignment horizontal="center" vertical="center" wrapText="1"/>
    </xf>
    <xf numFmtId="1" fontId="21" fillId="2" borderId="13" xfId="0" applyNumberFormat="1" applyFont="1" applyFill="1" applyBorder="1" applyAlignment="1" applyProtection="1">
      <alignment horizontal="center" vertical="center"/>
    </xf>
    <xf numFmtId="1" fontId="19" fillId="2" borderId="13" xfId="0" applyNumberFormat="1" applyFont="1" applyFill="1" applyBorder="1" applyAlignment="1" applyProtection="1">
      <alignment horizontal="center" vertical="center"/>
    </xf>
    <xf numFmtId="1" fontId="31" fillId="5" borderId="32" xfId="0" applyNumberFormat="1" applyFont="1" applyFill="1" applyBorder="1" applyAlignment="1" applyProtection="1">
      <alignment horizontal="center" vertical="center"/>
    </xf>
    <xf numFmtId="9" fontId="31" fillId="5" borderId="32" xfId="1" applyFont="1" applyFill="1" applyBorder="1" applyAlignment="1" applyProtection="1">
      <alignment horizontal="center" vertical="center"/>
    </xf>
    <xf numFmtId="1" fontId="15" fillId="9" borderId="0" xfId="0" applyNumberFormat="1" applyFont="1" applyFill="1" applyBorder="1" applyAlignment="1" applyProtection="1">
      <alignment vertical="center"/>
    </xf>
    <xf numFmtId="1" fontId="15" fillId="9" borderId="14" xfId="0" applyNumberFormat="1" applyFont="1" applyFill="1" applyBorder="1" applyAlignment="1" applyProtection="1">
      <alignment vertical="center"/>
    </xf>
    <xf numFmtId="1" fontId="32" fillId="5" borderId="38" xfId="0" applyNumberFormat="1" applyFont="1" applyFill="1" applyBorder="1" applyAlignment="1" applyProtection="1">
      <alignment horizontal="center" vertical="center"/>
    </xf>
    <xf numFmtId="1" fontId="16" fillId="0" borderId="39" xfId="0" applyNumberFormat="1" applyFont="1" applyFill="1" applyBorder="1" applyAlignment="1" applyProtection="1">
      <alignment horizontal="center" vertical="center"/>
    </xf>
    <xf numFmtId="1" fontId="32" fillId="5" borderId="2" xfId="0" applyNumberFormat="1" applyFont="1" applyFill="1" applyBorder="1" applyAlignment="1" applyProtection="1">
      <alignment horizontal="center" vertical="center"/>
    </xf>
    <xf numFmtId="1" fontId="16" fillId="0" borderId="41" xfId="0" applyNumberFormat="1" applyFont="1" applyFill="1" applyBorder="1" applyAlignment="1" applyProtection="1">
      <alignment horizontal="center" vertical="center"/>
    </xf>
    <xf numFmtId="1" fontId="32" fillId="5" borderId="5" xfId="0" applyNumberFormat="1" applyFont="1" applyFill="1" applyBorder="1" applyAlignment="1" applyProtection="1">
      <alignment horizontal="center" vertical="center"/>
    </xf>
    <xf numFmtId="1" fontId="32" fillId="5" borderId="9" xfId="0" applyNumberFormat="1" applyFont="1" applyFill="1" applyBorder="1" applyAlignment="1" applyProtection="1">
      <alignment horizontal="center" vertical="center"/>
    </xf>
    <xf numFmtId="1" fontId="17" fillId="9" borderId="52" xfId="0" applyNumberFormat="1" applyFont="1" applyFill="1" applyBorder="1" applyAlignment="1" applyProtection="1">
      <alignment horizontal="center" vertical="center" textRotation="90"/>
    </xf>
    <xf numFmtId="1" fontId="32" fillId="5" borderId="32" xfId="0" applyNumberFormat="1" applyFont="1" applyFill="1" applyBorder="1" applyAlignment="1" applyProtection="1">
      <alignment horizontal="center" vertical="center"/>
    </xf>
    <xf numFmtId="1" fontId="31" fillId="6" borderId="32" xfId="0" applyNumberFormat="1" applyFont="1" applyFill="1" applyBorder="1" applyAlignment="1" applyProtection="1">
      <alignment horizontal="center" vertical="center"/>
    </xf>
    <xf numFmtId="1" fontId="31" fillId="7" borderId="46" xfId="0" applyNumberFormat="1" applyFont="1" applyFill="1" applyBorder="1" applyAlignment="1" applyProtection="1">
      <alignment horizontal="center" vertical="center"/>
    </xf>
    <xf numFmtId="9" fontId="31" fillId="7" borderId="47" xfId="1" applyFont="1" applyFill="1" applyBorder="1" applyAlignment="1" applyProtection="1">
      <alignment horizontal="center" vertical="center"/>
    </xf>
    <xf numFmtId="1" fontId="16" fillId="9" borderId="0" xfId="0" applyNumberFormat="1" applyFont="1" applyFill="1" applyBorder="1" applyAlignment="1" applyProtection="1"/>
    <xf numFmtId="1" fontId="16" fillId="9" borderId="0" xfId="0" applyNumberFormat="1" applyFont="1" applyFill="1" applyBorder="1" applyAlignment="1" applyProtection="1">
      <alignment horizontal="center"/>
    </xf>
    <xf numFmtId="1" fontId="15" fillId="9" borderId="0" xfId="0" applyNumberFormat="1" applyFont="1" applyFill="1" applyBorder="1" applyAlignment="1" applyProtection="1">
      <alignment horizontal="center"/>
    </xf>
    <xf numFmtId="1" fontId="15" fillId="9" borderId="52" xfId="0" applyNumberFormat="1" applyFont="1" applyFill="1" applyBorder="1" applyAlignment="1" applyProtection="1">
      <alignment vertical="center"/>
    </xf>
    <xf numFmtId="1" fontId="25" fillId="9" borderId="0" xfId="0" applyNumberFormat="1" applyFont="1" applyFill="1" applyBorder="1" applyAlignment="1" applyProtection="1">
      <alignment horizontal="center" vertical="center"/>
    </xf>
    <xf numFmtId="1" fontId="16" fillId="9" borderId="0" xfId="0" applyNumberFormat="1" applyFont="1" applyFill="1" applyBorder="1" applyAlignment="1" applyProtection="1">
      <alignment horizontal="center" vertical="center"/>
    </xf>
    <xf numFmtId="166" fontId="24" fillId="6" borderId="11" xfId="0" applyNumberFormat="1" applyFont="1" applyFill="1" applyBorder="1" applyAlignment="1" applyProtection="1">
      <alignment horizontal="center" vertical="center"/>
    </xf>
    <xf numFmtId="1" fontId="15" fillId="9" borderId="52" xfId="0" applyNumberFormat="1" applyFont="1" applyFill="1" applyBorder="1" applyAlignment="1" applyProtection="1"/>
    <xf numFmtId="1" fontId="15" fillId="9" borderId="2" xfId="0" applyNumberFormat="1" applyFont="1" applyFill="1" applyBorder="1" applyAlignment="1" applyProtection="1">
      <alignment horizontal="right"/>
    </xf>
    <xf numFmtId="1" fontId="25" fillId="9" borderId="0" xfId="0" applyNumberFormat="1" applyFont="1" applyFill="1" applyBorder="1" applyAlignment="1" applyProtection="1">
      <alignment horizontal="center"/>
    </xf>
    <xf numFmtId="0" fontId="0" fillId="0" borderId="1" xfId="0" applyBorder="1" applyProtection="1"/>
    <xf numFmtId="1" fontId="14" fillId="2" borderId="1" xfId="0" applyNumberFormat="1" applyFont="1" applyFill="1" applyBorder="1" applyAlignment="1" applyProtection="1">
      <alignment vertical="center"/>
    </xf>
    <xf numFmtId="1" fontId="14" fillId="2" borderId="2" xfId="0" applyNumberFormat="1" applyFont="1" applyFill="1" applyBorder="1" applyAlignment="1" applyProtection="1">
      <alignment vertical="center"/>
    </xf>
    <xf numFmtId="1" fontId="14" fillId="2" borderId="2" xfId="0" applyNumberFormat="1" applyFont="1" applyFill="1" applyBorder="1" applyAlignment="1" applyProtection="1">
      <alignment horizontal="left" vertical="center"/>
    </xf>
    <xf numFmtId="0" fontId="0" fillId="0" borderId="12" xfId="0" applyBorder="1" applyProtection="1"/>
    <xf numFmtId="0" fontId="0" fillId="9" borderId="12" xfId="0" applyFill="1" applyBorder="1" applyProtection="1"/>
    <xf numFmtId="1" fontId="15" fillId="9" borderId="12" xfId="0" applyNumberFormat="1" applyFont="1" applyFill="1" applyBorder="1" applyProtection="1"/>
    <xf numFmtId="1" fontId="18" fillId="9" borderId="12" xfId="0" applyNumberFormat="1" applyFont="1" applyFill="1" applyBorder="1" applyAlignment="1" applyProtection="1">
      <alignment horizontal="center" vertical="center" textRotation="90"/>
    </xf>
    <xf numFmtId="1" fontId="17" fillId="9" borderId="12" xfId="0" applyNumberFormat="1" applyFont="1" applyFill="1" applyBorder="1" applyAlignment="1" applyProtection="1">
      <alignment horizontal="center" vertical="center" textRotation="90"/>
    </xf>
    <xf numFmtId="1" fontId="15" fillId="9" borderId="12" xfId="0" applyNumberFormat="1" applyFont="1" applyFill="1" applyBorder="1" applyAlignment="1" applyProtection="1">
      <alignment vertical="center"/>
    </xf>
    <xf numFmtId="1" fontId="15" fillId="9" borderId="12" xfId="0" applyNumberFormat="1" applyFont="1" applyFill="1" applyBorder="1" applyAlignment="1" applyProtection="1"/>
    <xf numFmtId="1" fontId="31" fillId="9" borderId="0" xfId="0" applyNumberFormat="1" applyFont="1" applyFill="1" applyBorder="1" applyAlignment="1" applyProtection="1">
      <alignment horizontal="center" vertical="center"/>
    </xf>
    <xf numFmtId="1" fontId="15" fillId="9" borderId="0" xfId="0" applyNumberFormat="1" applyFont="1" applyFill="1" applyBorder="1" applyAlignment="1" applyProtection="1">
      <alignment horizontal="right"/>
    </xf>
    <xf numFmtId="1" fontId="37" fillId="9" borderId="7" xfId="0" applyNumberFormat="1" applyFont="1" applyFill="1" applyBorder="1" applyAlignment="1" applyProtection="1">
      <alignment horizontal="right" vertical="center"/>
    </xf>
    <xf numFmtId="165" fontId="38" fillId="8" borderId="11" xfId="0" applyNumberFormat="1" applyFont="1" applyFill="1" applyBorder="1" applyAlignment="1" applyProtection="1">
      <alignment horizontal="center" vertical="center"/>
    </xf>
    <xf numFmtId="0" fontId="2" fillId="2" borderId="12" xfId="0" applyFont="1" applyFill="1" applyBorder="1" applyProtection="1">
      <protection locked="0"/>
    </xf>
    <xf numFmtId="0" fontId="2" fillId="2" borderId="0" xfId="0" applyFont="1" applyFill="1" applyBorder="1"/>
    <xf numFmtId="0" fontId="2" fillId="2" borderId="0" xfId="0" applyFont="1" applyFill="1" applyBorder="1" applyAlignment="1"/>
    <xf numFmtId="0" fontId="12" fillId="5" borderId="11" xfId="0" applyFont="1" applyFill="1" applyBorder="1" applyAlignment="1">
      <alignment horizontal="center" vertical="center" wrapText="1"/>
    </xf>
    <xf numFmtId="0" fontId="11" fillId="5" borderId="11" xfId="0" applyFont="1" applyFill="1" applyBorder="1" applyAlignment="1">
      <alignment horizontal="center" vertical="center"/>
    </xf>
    <xf numFmtId="0" fontId="7" fillId="6" borderId="11" xfId="0" applyFont="1" applyFill="1" applyBorder="1" applyAlignment="1">
      <alignment horizontal="center" vertical="center"/>
    </xf>
    <xf numFmtId="0" fontId="6" fillId="4" borderId="11" xfId="0" applyFont="1" applyFill="1" applyBorder="1" applyAlignment="1">
      <alignment horizontal="center" vertical="center"/>
    </xf>
    <xf numFmtId="0" fontId="8" fillId="4" borderId="11" xfId="0" applyFont="1" applyFill="1" applyBorder="1" applyAlignment="1">
      <alignment horizontal="center" vertical="center"/>
    </xf>
    <xf numFmtId="0" fontId="11" fillId="4" borderId="11" xfId="0" applyFont="1" applyFill="1" applyBorder="1" applyAlignment="1">
      <alignment horizontal="center" vertical="center"/>
    </xf>
    <xf numFmtId="9" fontId="31" fillId="5" borderId="35" xfId="1" applyFont="1" applyFill="1" applyBorder="1" applyAlignment="1" applyProtection="1">
      <alignment horizontal="center" vertical="center"/>
    </xf>
    <xf numFmtId="0" fontId="42" fillId="6" borderId="11" xfId="0" applyFont="1" applyFill="1" applyBorder="1" applyAlignment="1">
      <alignment horizontal="center" vertical="center"/>
    </xf>
    <xf numFmtId="1" fontId="43" fillId="5" borderId="11" xfId="0" applyNumberFormat="1" applyFont="1" applyFill="1" applyBorder="1" applyAlignment="1">
      <alignment horizontal="center"/>
    </xf>
    <xf numFmtId="1" fontId="31" fillId="5" borderId="11" xfId="0" applyNumberFormat="1" applyFont="1" applyFill="1" applyBorder="1" applyAlignment="1">
      <alignment horizontal="center"/>
    </xf>
    <xf numFmtId="9" fontId="31" fillId="5" borderId="11" xfId="0" applyNumberFormat="1" applyFont="1" applyFill="1" applyBorder="1" applyAlignment="1">
      <alignment horizontal="center"/>
    </xf>
    <xf numFmtId="1" fontId="32" fillId="5" borderId="0" xfId="0" applyNumberFormat="1" applyFont="1" applyFill="1" applyBorder="1" applyAlignment="1" applyProtection="1">
      <alignment horizontal="center" vertical="center"/>
    </xf>
    <xf numFmtId="1" fontId="33" fillId="0" borderId="58" xfId="0" applyNumberFormat="1" applyFont="1" applyFill="1" applyBorder="1" applyAlignment="1" applyProtection="1">
      <alignment horizontal="center" vertical="center"/>
      <protection locked="0"/>
    </xf>
    <xf numFmtId="1" fontId="32" fillId="5" borderId="57" xfId="0" applyNumberFormat="1" applyFont="1" applyFill="1" applyBorder="1" applyAlignment="1" applyProtection="1">
      <alignment horizontal="center" vertical="center"/>
    </xf>
    <xf numFmtId="0" fontId="0" fillId="2" borderId="0" xfId="0" applyFill="1"/>
    <xf numFmtId="0" fontId="43" fillId="0" borderId="0" xfId="0" applyFont="1" applyFill="1" applyAlignment="1">
      <alignment horizontal="center"/>
    </xf>
    <xf numFmtId="0" fontId="0" fillId="0" borderId="0" xfId="0" applyFill="1"/>
    <xf numFmtId="0" fontId="14" fillId="2" borderId="0" xfId="0" applyFont="1" applyFill="1" applyAlignment="1">
      <alignment horizontal="center"/>
    </xf>
    <xf numFmtId="0" fontId="7" fillId="6" borderId="7" xfId="0" applyFont="1" applyFill="1" applyBorder="1" applyAlignment="1">
      <alignment horizontal="right" vertical="center"/>
    </xf>
    <xf numFmtId="0" fontId="7" fillId="6" borderId="9" xfId="0" applyFont="1" applyFill="1" applyBorder="1" applyAlignment="1">
      <alignment horizontal="right" vertical="center"/>
    </xf>
    <xf numFmtId="0" fontId="7" fillId="6" borderId="8" xfId="0" applyFont="1" applyFill="1" applyBorder="1" applyAlignment="1">
      <alignment horizontal="right" vertical="center"/>
    </xf>
    <xf numFmtId="0" fontId="3" fillId="2" borderId="11" xfId="0" applyFont="1" applyFill="1" applyBorder="1" applyAlignment="1">
      <alignment horizontal="center" vertical="center" textRotation="165"/>
    </xf>
    <xf numFmtId="0" fontId="34" fillId="10" borderId="11" xfId="0" applyFont="1" applyFill="1" applyBorder="1" applyAlignment="1" applyProtection="1">
      <alignment horizontal="left"/>
      <protection locked="0"/>
    </xf>
    <xf numFmtId="0" fontId="3" fillId="2" borderId="11" xfId="0" applyFont="1" applyFill="1" applyBorder="1" applyAlignment="1">
      <alignment horizontal="center" vertical="center" textRotation="166"/>
    </xf>
    <xf numFmtId="0" fontId="41" fillId="2" borderId="11" xfId="0" applyFont="1" applyFill="1" applyBorder="1" applyAlignment="1">
      <alignment horizontal="center" vertical="center" textRotation="166"/>
    </xf>
    <xf numFmtId="0" fontId="7" fillId="7" borderId="11" xfId="0" applyFont="1" applyFill="1" applyBorder="1" applyAlignment="1">
      <alignment horizontal="center" vertical="center" textRotation="165"/>
    </xf>
    <xf numFmtId="1" fontId="42" fillId="6" borderId="11" xfId="0" applyNumberFormat="1" applyFont="1" applyFill="1" applyBorder="1" applyAlignment="1">
      <alignment horizontal="center" vertical="center"/>
    </xf>
    <xf numFmtId="0" fontId="42" fillId="6" borderId="11" xfId="0" applyFont="1" applyFill="1" applyBorder="1" applyAlignment="1">
      <alignment horizontal="center" vertical="center"/>
    </xf>
    <xf numFmtId="0" fontId="2" fillId="2" borderId="0" xfId="0" applyFont="1" applyFill="1" applyBorder="1" applyAlignment="1" applyProtection="1">
      <alignment horizontal="right"/>
      <protection locked="0"/>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8" xfId="0" applyFont="1" applyFill="1" applyBorder="1" applyAlignment="1">
      <alignment horizontal="center" vertical="center"/>
    </xf>
    <xf numFmtId="0" fontId="12" fillId="6" borderId="11" xfId="0" applyFont="1" applyFill="1" applyBorder="1" applyAlignment="1">
      <alignment horizontal="center" vertical="center" wrapText="1"/>
    </xf>
    <xf numFmtId="0" fontId="34" fillId="9" borderId="11" xfId="0" applyFont="1" applyFill="1" applyBorder="1" applyAlignment="1">
      <alignment horizontal="left"/>
    </xf>
    <xf numFmtId="0" fontId="40" fillId="9" borderId="11" xfId="0" applyFont="1" applyFill="1" applyBorder="1" applyAlignment="1">
      <alignment horizontal="left"/>
    </xf>
    <xf numFmtId="0" fontId="39" fillId="9" borderId="11" xfId="0" applyFont="1" applyFill="1" applyBorder="1" applyAlignment="1">
      <alignment horizontal="left"/>
    </xf>
    <xf numFmtId="0" fontId="2" fillId="9" borderId="11" xfId="0" applyFont="1" applyFill="1" applyBorder="1" applyAlignment="1">
      <alignment horizontal="left"/>
    </xf>
    <xf numFmtId="0" fontId="2" fillId="10" borderId="11" xfId="0" applyFont="1" applyFill="1" applyBorder="1" applyAlignment="1" applyProtection="1">
      <alignment horizontal="left"/>
      <protection locked="0"/>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3" fillId="2" borderId="7"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xf>
    <xf numFmtId="0" fontId="12" fillId="11" borderId="12" xfId="2" applyFont="1" applyFill="1" applyBorder="1" applyAlignment="1">
      <alignment horizontal="center" vertical="center" wrapText="1"/>
    </xf>
    <xf numFmtId="0" fontId="12" fillId="11" borderId="0" xfId="2" applyFont="1" applyFill="1" applyBorder="1" applyAlignment="1">
      <alignment horizontal="center" vertical="center" wrapText="1"/>
    </xf>
    <xf numFmtId="0" fontId="12" fillId="11" borderId="14" xfId="2" applyFont="1" applyFill="1" applyBorder="1" applyAlignment="1">
      <alignment horizontal="center" vertical="center" wrapText="1"/>
    </xf>
    <xf numFmtId="1" fontId="14" fillId="2" borderId="50" xfId="0" applyNumberFormat="1" applyFont="1" applyFill="1" applyBorder="1" applyAlignment="1" applyProtection="1">
      <alignment horizontal="right" vertical="center"/>
    </xf>
    <xf numFmtId="1" fontId="14" fillId="2" borderId="51" xfId="0" applyNumberFormat="1" applyFont="1" applyFill="1" applyBorder="1" applyAlignment="1" applyProtection="1">
      <alignment horizontal="right" vertical="center"/>
    </xf>
    <xf numFmtId="1" fontId="33" fillId="0" borderId="42" xfId="0" applyNumberFormat="1" applyFont="1" applyFill="1" applyBorder="1" applyAlignment="1" applyProtection="1">
      <alignment horizontal="left" vertical="center" wrapText="1"/>
    </xf>
    <xf numFmtId="1" fontId="33" fillId="0" borderId="31" xfId="0" applyNumberFormat="1" applyFont="1" applyFill="1" applyBorder="1" applyAlignment="1" applyProtection="1">
      <alignment horizontal="left" vertical="center" wrapText="1"/>
    </xf>
    <xf numFmtId="49" fontId="28" fillId="10" borderId="26" xfId="0" applyNumberFormat="1" applyFont="1" applyFill="1" applyBorder="1" applyAlignment="1" applyProtection="1">
      <alignment horizontal="left"/>
    </xf>
    <xf numFmtId="49" fontId="28" fillId="10" borderId="27" xfId="0" applyNumberFormat="1" applyFont="1" applyFill="1" applyBorder="1" applyAlignment="1" applyProtection="1">
      <alignment horizontal="left"/>
    </xf>
    <xf numFmtId="49" fontId="28" fillId="10" borderId="28" xfId="0" applyNumberFormat="1" applyFont="1" applyFill="1" applyBorder="1" applyAlignment="1" applyProtection="1">
      <alignment horizontal="left"/>
    </xf>
    <xf numFmtId="49" fontId="28" fillId="10" borderId="26" xfId="0" applyNumberFormat="1" applyFont="1" applyFill="1" applyBorder="1" applyProtection="1"/>
    <xf numFmtId="49" fontId="28" fillId="10" borderId="27" xfId="0" applyNumberFormat="1" applyFont="1" applyFill="1" applyBorder="1" applyProtection="1"/>
    <xf numFmtId="49" fontId="28" fillId="10" borderId="28" xfId="0" applyNumberFormat="1" applyFont="1" applyFill="1" applyBorder="1" applyProtection="1"/>
    <xf numFmtId="49" fontId="34" fillId="10" borderId="26" xfId="0" applyNumberFormat="1" applyFont="1" applyFill="1" applyBorder="1" applyProtection="1"/>
    <xf numFmtId="49" fontId="26" fillId="10" borderId="27" xfId="0" applyNumberFormat="1" applyFont="1" applyFill="1" applyBorder="1" applyProtection="1"/>
    <xf numFmtId="49" fontId="26" fillId="10" borderId="28" xfId="0" applyNumberFormat="1" applyFont="1" applyFill="1" applyBorder="1" applyProtection="1"/>
    <xf numFmtId="1" fontId="14" fillId="2" borderId="0" xfId="0" applyNumberFormat="1" applyFont="1" applyFill="1" applyBorder="1" applyAlignment="1" applyProtection="1">
      <alignment horizontal="left" vertical="center"/>
    </xf>
    <xf numFmtId="1" fontId="14" fillId="2" borderId="0" xfId="0" applyNumberFormat="1" applyFont="1" applyFill="1" applyBorder="1" applyAlignment="1" applyProtection="1">
      <alignment horizontal="right" vertical="center"/>
    </xf>
    <xf numFmtId="1" fontId="14" fillId="2" borderId="14" xfId="0" applyNumberFormat="1" applyFont="1" applyFill="1" applyBorder="1" applyAlignment="1" applyProtection="1">
      <alignment horizontal="right" vertical="center"/>
    </xf>
    <xf numFmtId="1" fontId="19" fillId="2" borderId="15" xfId="0" applyNumberFormat="1" applyFont="1" applyFill="1" applyBorder="1" applyAlignment="1" applyProtection="1">
      <alignment horizontal="left" vertical="center"/>
    </xf>
    <xf numFmtId="1" fontId="20" fillId="2" borderId="16" xfId="0" applyNumberFormat="1" applyFont="1" applyFill="1" applyBorder="1" applyAlignment="1" applyProtection="1">
      <alignment vertical="center"/>
    </xf>
    <xf numFmtId="1" fontId="20" fillId="2" borderId="17" xfId="0" applyNumberFormat="1" applyFont="1" applyFill="1" applyBorder="1" applyAlignment="1" applyProtection="1">
      <alignment vertical="center"/>
    </xf>
    <xf numFmtId="1" fontId="20" fillId="2" borderId="18" xfId="0" applyNumberFormat="1" applyFont="1" applyFill="1" applyBorder="1" applyAlignment="1" applyProtection="1">
      <alignment vertical="center"/>
    </xf>
    <xf numFmtId="1" fontId="20" fillId="2" borderId="19" xfId="0" applyNumberFormat="1" applyFont="1" applyFill="1" applyBorder="1" applyAlignment="1" applyProtection="1">
      <alignment vertical="center"/>
    </xf>
    <xf numFmtId="1" fontId="20" fillId="2" borderId="20" xfId="0" applyNumberFormat="1" applyFont="1" applyFill="1" applyBorder="1" applyAlignment="1" applyProtection="1">
      <alignment vertical="center"/>
    </xf>
    <xf numFmtId="1" fontId="21" fillId="2" borderId="7" xfId="0" applyNumberFormat="1" applyFont="1" applyFill="1" applyBorder="1" applyAlignment="1" applyProtection="1">
      <alignment horizontal="center" vertical="center" wrapText="1"/>
    </xf>
    <xf numFmtId="1" fontId="22" fillId="2" borderId="8" xfId="0" applyNumberFormat="1" applyFont="1" applyFill="1" applyBorder="1" applyAlignment="1" applyProtection="1">
      <alignment horizontal="center" vertical="center"/>
    </xf>
    <xf numFmtId="1" fontId="30" fillId="5" borderId="39" xfId="0" applyNumberFormat="1" applyFont="1" applyFill="1" applyBorder="1" applyAlignment="1" applyProtection="1">
      <alignment horizontal="left" vertical="center" wrapText="1"/>
    </xf>
    <xf numFmtId="1" fontId="30" fillId="5" borderId="55" xfId="0" applyNumberFormat="1" applyFont="1" applyFill="1" applyBorder="1" applyAlignment="1" applyProtection="1">
      <alignment horizontal="left" vertical="center" wrapText="1"/>
    </xf>
    <xf numFmtId="1" fontId="30" fillId="5" borderId="32" xfId="0" applyNumberFormat="1" applyFont="1" applyFill="1" applyBorder="1" applyAlignment="1" applyProtection="1">
      <alignment horizontal="left" vertical="center" wrapText="1"/>
    </xf>
    <xf numFmtId="1" fontId="33" fillId="0" borderId="25" xfId="0" applyNumberFormat="1" applyFont="1" applyFill="1" applyBorder="1" applyAlignment="1" applyProtection="1">
      <alignment horizontal="left" vertical="center" wrapText="1"/>
    </xf>
    <xf numFmtId="1" fontId="9" fillId="0" borderId="2" xfId="0" applyNumberFormat="1" applyFont="1" applyBorder="1" applyAlignment="1" applyProtection="1">
      <alignment horizontal="left" vertical="center"/>
      <protection locked="0"/>
    </xf>
    <xf numFmtId="1" fontId="9" fillId="0" borderId="3" xfId="0" applyNumberFormat="1" applyFont="1" applyBorder="1" applyAlignment="1" applyProtection="1">
      <alignment horizontal="left" vertical="center"/>
      <protection locked="0"/>
    </xf>
    <xf numFmtId="1" fontId="9" fillId="0" borderId="5" xfId="0" applyNumberFormat="1" applyFont="1" applyBorder="1" applyAlignment="1" applyProtection="1">
      <alignment horizontal="left" vertical="center"/>
      <protection locked="0"/>
    </xf>
    <xf numFmtId="1" fontId="9" fillId="0" borderId="6" xfId="0" applyNumberFormat="1" applyFont="1" applyBorder="1" applyAlignment="1" applyProtection="1">
      <alignment horizontal="left" vertical="center"/>
      <protection locked="0"/>
    </xf>
    <xf numFmtId="1" fontId="33" fillId="0" borderId="44" xfId="0" applyNumberFormat="1" applyFont="1" applyFill="1" applyBorder="1" applyAlignment="1" applyProtection="1">
      <alignment horizontal="left" vertical="center" wrapText="1"/>
    </xf>
    <xf numFmtId="1" fontId="33" fillId="0" borderId="45" xfId="0" applyNumberFormat="1" applyFont="1" applyFill="1" applyBorder="1" applyAlignment="1" applyProtection="1">
      <alignment horizontal="left" vertical="center" wrapText="1"/>
    </xf>
    <xf numFmtId="1" fontId="37" fillId="9" borderId="7" xfId="0" applyNumberFormat="1" applyFont="1" applyFill="1" applyBorder="1" applyAlignment="1" applyProtection="1">
      <alignment horizontal="right" vertical="center"/>
    </xf>
    <xf numFmtId="1" fontId="37" fillId="9" borderId="9" xfId="0" applyNumberFormat="1" applyFont="1" applyFill="1" applyBorder="1" applyAlignment="1" applyProtection="1">
      <alignment horizontal="right" vertical="center"/>
    </xf>
    <xf numFmtId="1" fontId="37" fillId="9" borderId="8" xfId="0" applyNumberFormat="1" applyFont="1" applyFill="1" applyBorder="1" applyAlignment="1" applyProtection="1">
      <alignment horizontal="right" vertical="center"/>
    </xf>
    <xf numFmtId="1" fontId="31" fillId="6" borderId="7" xfId="0" applyNumberFormat="1" applyFont="1" applyFill="1" applyBorder="1" applyAlignment="1" applyProtection="1">
      <alignment horizontal="center" vertical="center"/>
    </xf>
    <xf numFmtId="1" fontId="31" fillId="6" borderId="8" xfId="0" applyNumberFormat="1" applyFont="1" applyFill="1" applyBorder="1" applyAlignment="1" applyProtection="1">
      <alignment horizontal="center" vertical="center"/>
    </xf>
    <xf numFmtId="1" fontId="35" fillId="2" borderId="53" xfId="0" applyNumberFormat="1" applyFont="1" applyFill="1" applyBorder="1" applyAlignment="1" applyProtection="1">
      <alignment horizontal="right" vertical="center" wrapText="1"/>
    </xf>
    <xf numFmtId="1" fontId="36" fillId="2" borderId="2" xfId="0" applyNumberFormat="1" applyFont="1" applyFill="1" applyBorder="1" applyAlignment="1" applyProtection="1">
      <alignment horizontal="right" vertical="center" wrapText="1"/>
    </xf>
    <xf numFmtId="1" fontId="36" fillId="2" borderId="21" xfId="0" applyNumberFormat="1" applyFont="1" applyFill="1" applyBorder="1" applyAlignment="1" applyProtection="1">
      <alignment horizontal="right" vertical="center" wrapText="1"/>
    </xf>
    <xf numFmtId="1" fontId="36" fillId="2" borderId="54" xfId="0" applyNumberFormat="1" applyFont="1" applyFill="1" applyBorder="1" applyAlignment="1" applyProtection="1">
      <alignment horizontal="right" vertical="center" wrapText="1"/>
    </xf>
    <xf numFmtId="1" fontId="36" fillId="2" borderId="5" xfId="0" applyNumberFormat="1" applyFont="1" applyFill="1" applyBorder="1" applyAlignment="1" applyProtection="1">
      <alignment horizontal="right" vertical="center" wrapText="1"/>
    </xf>
    <xf numFmtId="1" fontId="36" fillId="2" borderId="23" xfId="0" applyNumberFormat="1" applyFont="1" applyFill="1" applyBorder="1" applyAlignment="1" applyProtection="1">
      <alignment horizontal="right" vertical="center" wrapText="1"/>
    </xf>
    <xf numFmtId="1" fontId="26" fillId="0" borderId="22" xfId="0" applyNumberFormat="1" applyFont="1" applyBorder="1" applyAlignment="1" applyProtection="1">
      <alignment vertical="top"/>
      <protection locked="0"/>
    </xf>
    <xf numFmtId="1" fontId="6" fillId="0" borderId="2" xfId="0" applyNumberFormat="1" applyFont="1" applyBorder="1" applyAlignment="1" applyProtection="1">
      <alignment vertical="top"/>
      <protection locked="0"/>
    </xf>
    <xf numFmtId="1" fontId="6" fillId="0" borderId="3" xfId="0" applyNumberFormat="1" applyFont="1" applyBorder="1" applyAlignment="1" applyProtection="1">
      <alignment vertical="top"/>
      <protection locked="0"/>
    </xf>
    <xf numFmtId="1" fontId="6" fillId="0" borderId="24" xfId="0" applyNumberFormat="1" applyFont="1" applyBorder="1" applyAlignment="1" applyProtection="1">
      <alignment vertical="top"/>
      <protection locked="0"/>
    </xf>
    <xf numFmtId="1" fontId="6" fillId="0" borderId="5" xfId="0" applyNumberFormat="1" applyFont="1" applyBorder="1" applyAlignment="1" applyProtection="1">
      <alignment vertical="top"/>
      <protection locked="0"/>
    </xf>
    <xf numFmtId="1" fontId="6" fillId="0" borderId="6" xfId="0" applyNumberFormat="1" applyFont="1" applyBorder="1" applyAlignment="1" applyProtection="1">
      <alignment vertical="top"/>
      <protection locked="0"/>
    </xf>
    <xf numFmtId="1" fontId="27" fillId="0" borderId="22" xfId="0" applyNumberFormat="1" applyFont="1" applyBorder="1" applyAlignment="1" applyProtection="1">
      <alignment horizontal="center" vertical="center"/>
      <protection locked="0"/>
    </xf>
    <xf numFmtId="1" fontId="27" fillId="0" borderId="2" xfId="0" applyNumberFormat="1" applyFont="1" applyBorder="1" applyAlignment="1" applyProtection="1">
      <alignment horizontal="center" vertical="center"/>
      <protection locked="0"/>
    </xf>
    <xf numFmtId="1" fontId="27" fillId="0" borderId="24" xfId="0" applyNumberFormat="1" applyFont="1" applyBorder="1" applyAlignment="1" applyProtection="1">
      <alignment horizontal="center" vertical="center"/>
      <protection locked="0"/>
    </xf>
    <xf numFmtId="1" fontId="27" fillId="0" borderId="5" xfId="0" applyNumberFormat="1" applyFont="1" applyBorder="1" applyAlignment="1" applyProtection="1">
      <alignment horizontal="center" vertical="center"/>
      <protection locked="0"/>
    </xf>
    <xf numFmtId="1" fontId="35" fillId="2" borderId="1" xfId="0" applyNumberFormat="1" applyFont="1" applyFill="1" applyBorder="1" applyAlignment="1" applyProtection="1">
      <alignment horizontal="right" vertical="center" wrapText="1"/>
    </xf>
    <xf numFmtId="1" fontId="35" fillId="2" borderId="2" xfId="0" applyNumberFormat="1" applyFont="1" applyFill="1" applyBorder="1" applyAlignment="1" applyProtection="1">
      <alignment horizontal="right" vertical="center" wrapText="1"/>
    </xf>
    <xf numFmtId="1" fontId="35" fillId="2" borderId="4" xfId="0" applyNumberFormat="1" applyFont="1" applyFill="1" applyBorder="1" applyAlignment="1" applyProtection="1">
      <alignment horizontal="right" vertical="center" wrapText="1"/>
    </xf>
    <xf numFmtId="1" fontId="35" fillId="2" borderId="5" xfId="0" applyNumberFormat="1" applyFont="1" applyFill="1" applyBorder="1" applyAlignment="1" applyProtection="1">
      <alignment horizontal="right" vertical="center" wrapText="1"/>
    </xf>
    <xf numFmtId="1" fontId="14" fillId="0" borderId="1" xfId="0" applyNumberFormat="1" applyFont="1" applyFill="1" applyBorder="1" applyAlignment="1" applyProtection="1">
      <alignment horizontal="center" vertical="center" wrapText="1"/>
      <protection locked="0"/>
    </xf>
    <xf numFmtId="1" fontId="14" fillId="0" borderId="2" xfId="0" applyNumberFormat="1" applyFont="1" applyFill="1" applyBorder="1" applyAlignment="1" applyProtection="1">
      <alignment horizontal="center" vertical="center" wrapText="1"/>
      <protection locked="0"/>
    </xf>
    <xf numFmtId="1" fontId="14" fillId="0" borderId="3" xfId="0" applyNumberFormat="1" applyFont="1" applyFill="1" applyBorder="1" applyAlignment="1" applyProtection="1">
      <alignment horizontal="center" vertical="center" wrapText="1"/>
      <protection locked="0"/>
    </xf>
    <xf numFmtId="1" fontId="14" fillId="0" borderId="4" xfId="0" applyNumberFormat="1" applyFont="1" applyFill="1" applyBorder="1" applyAlignment="1" applyProtection="1">
      <alignment horizontal="center" vertical="center" wrapText="1"/>
      <protection locked="0"/>
    </xf>
    <xf numFmtId="1" fontId="14" fillId="0" borderId="5" xfId="0" applyNumberFormat="1" applyFont="1" applyFill="1" applyBorder="1" applyAlignment="1" applyProtection="1">
      <alignment horizontal="center" vertical="center" wrapText="1"/>
      <protection locked="0"/>
    </xf>
    <xf numFmtId="1" fontId="14" fillId="0" borderId="6" xfId="0" applyNumberFormat="1" applyFont="1" applyFill="1" applyBorder="1" applyAlignment="1" applyProtection="1">
      <alignment horizontal="center" vertical="center" wrapText="1"/>
      <protection locked="0"/>
    </xf>
    <xf numFmtId="1" fontId="35" fillId="2" borderId="1" xfId="0" applyNumberFormat="1" applyFont="1" applyFill="1" applyBorder="1" applyAlignment="1" applyProtection="1">
      <alignment horizontal="right" vertical="center"/>
    </xf>
    <xf numFmtId="1" fontId="35" fillId="2" borderId="3" xfId="0" applyNumberFormat="1" applyFont="1" applyFill="1" applyBorder="1" applyAlignment="1" applyProtection="1">
      <alignment horizontal="right" vertical="center"/>
    </xf>
    <xf numFmtId="1" fontId="35" fillId="2" borderId="4" xfId="0" applyNumberFormat="1" applyFont="1" applyFill="1" applyBorder="1" applyAlignment="1" applyProtection="1">
      <alignment horizontal="right" vertical="center"/>
    </xf>
    <xf numFmtId="1" fontId="35" fillId="2" borderId="6" xfId="0" applyNumberFormat="1" applyFont="1" applyFill="1" applyBorder="1" applyAlignment="1" applyProtection="1">
      <alignment horizontal="right" vertical="center"/>
    </xf>
    <xf numFmtId="1" fontId="30" fillId="5" borderId="32" xfId="0" applyNumberFormat="1" applyFont="1" applyFill="1" applyBorder="1" applyAlignment="1" applyProtection="1">
      <alignment horizontal="right" vertical="center"/>
    </xf>
    <xf numFmtId="1" fontId="30" fillId="7" borderId="33" xfId="0" applyNumberFormat="1" applyFont="1" applyFill="1" applyBorder="1" applyAlignment="1" applyProtection="1">
      <alignment horizontal="left" vertical="center" wrapText="1"/>
    </xf>
    <xf numFmtId="1" fontId="30" fillId="7" borderId="34" xfId="0" applyNumberFormat="1" applyFont="1" applyFill="1" applyBorder="1" applyAlignment="1" applyProtection="1">
      <alignment horizontal="left" vertical="center" wrapText="1"/>
    </xf>
    <xf numFmtId="1" fontId="30" fillId="7" borderId="35" xfId="0" applyNumberFormat="1" applyFont="1" applyFill="1" applyBorder="1" applyAlignment="1" applyProtection="1">
      <alignment horizontal="left" vertical="center" wrapText="1"/>
    </xf>
    <xf numFmtId="1" fontId="30" fillId="5" borderId="33" xfId="0" applyNumberFormat="1" applyFont="1" applyFill="1" applyBorder="1" applyAlignment="1" applyProtection="1">
      <alignment horizontal="left" vertical="center"/>
    </xf>
    <xf numFmtId="1" fontId="30" fillId="5" borderId="34" xfId="0" applyNumberFormat="1" applyFont="1" applyFill="1" applyBorder="1" applyAlignment="1" applyProtection="1">
      <alignment horizontal="left" vertical="center"/>
    </xf>
    <xf numFmtId="1" fontId="30" fillId="5" borderId="56" xfId="0" applyNumberFormat="1" applyFont="1" applyFill="1" applyBorder="1" applyAlignment="1" applyProtection="1">
      <alignment horizontal="left" vertical="center" wrapText="1"/>
    </xf>
    <xf numFmtId="1" fontId="36" fillId="2" borderId="4" xfId="0" applyNumberFormat="1" applyFont="1" applyFill="1" applyBorder="1" applyAlignment="1" applyProtection="1">
      <alignment horizontal="right" vertical="center" wrapText="1"/>
    </xf>
    <xf numFmtId="1" fontId="36" fillId="2" borderId="1" xfId="0" applyNumberFormat="1" applyFont="1" applyFill="1" applyBorder="1" applyAlignment="1" applyProtection="1">
      <alignment horizontal="right" vertical="center"/>
    </xf>
    <xf numFmtId="1" fontId="36" fillId="2" borderId="3" xfId="0" applyNumberFormat="1" applyFont="1" applyFill="1" applyBorder="1" applyAlignment="1" applyProtection="1">
      <alignment horizontal="right" vertical="center"/>
    </xf>
    <xf numFmtId="1" fontId="36" fillId="2" borderId="4" xfId="0" applyNumberFormat="1" applyFont="1" applyFill="1" applyBorder="1" applyAlignment="1" applyProtection="1">
      <alignment horizontal="right" vertical="center"/>
    </xf>
    <xf numFmtId="1" fontId="36" fillId="2" borderId="6" xfId="0" applyNumberFormat="1" applyFont="1" applyFill="1" applyBorder="1" applyAlignment="1" applyProtection="1">
      <alignment horizontal="right" vertical="center"/>
    </xf>
    <xf numFmtId="1" fontId="14" fillId="2" borderId="2" xfId="0" applyNumberFormat="1" applyFont="1" applyFill="1" applyBorder="1" applyAlignment="1" applyProtection="1">
      <alignment horizontal="right" vertical="center"/>
    </xf>
    <xf numFmtId="1" fontId="14" fillId="2" borderId="3" xfId="0" applyNumberFormat="1" applyFont="1" applyFill="1" applyBorder="1" applyAlignment="1" applyProtection="1">
      <alignment horizontal="right" vertical="center"/>
    </xf>
    <xf numFmtId="1" fontId="33" fillId="0" borderId="43" xfId="0" applyNumberFormat="1" applyFont="1" applyFill="1" applyBorder="1" applyAlignment="1" applyProtection="1">
      <alignment horizontal="left" vertical="center" wrapText="1"/>
    </xf>
    <xf numFmtId="1" fontId="33" fillId="0" borderId="43" xfId="0" applyNumberFormat="1" applyFont="1" applyFill="1" applyBorder="1" applyAlignment="1" applyProtection="1">
      <alignment vertical="center" wrapText="1"/>
    </xf>
    <xf numFmtId="1" fontId="33" fillId="0" borderId="25" xfId="0" applyNumberFormat="1" applyFont="1" applyFill="1" applyBorder="1" applyAlignment="1" applyProtection="1">
      <alignment vertical="center" wrapText="1"/>
    </xf>
    <xf numFmtId="1" fontId="28" fillId="10" borderId="26" xfId="0" applyNumberFormat="1" applyFont="1" applyFill="1" applyBorder="1" applyAlignment="1" applyProtection="1">
      <alignment horizontal="left"/>
    </xf>
    <xf numFmtId="1" fontId="28" fillId="10" borderId="27" xfId="0" applyNumberFormat="1" applyFont="1" applyFill="1" applyBorder="1" applyAlignment="1" applyProtection="1">
      <alignment horizontal="left"/>
    </xf>
    <xf numFmtId="1" fontId="28" fillId="10" borderId="28" xfId="0" applyNumberFormat="1" applyFont="1" applyFill="1" applyBorder="1" applyAlignment="1" applyProtection="1">
      <alignment horizontal="left"/>
    </xf>
    <xf numFmtId="1" fontId="28" fillId="10" borderId="26" xfId="0" applyNumberFormat="1" applyFont="1" applyFill="1" applyBorder="1" applyProtection="1"/>
    <xf numFmtId="1" fontId="28" fillId="10" borderId="27" xfId="0" applyNumberFormat="1" applyFont="1" applyFill="1" applyBorder="1" applyProtection="1"/>
    <xf numFmtId="1" fontId="28" fillId="10" borderId="28" xfId="0" applyNumberFormat="1" applyFont="1" applyFill="1" applyBorder="1" applyProtection="1"/>
    <xf numFmtId="1" fontId="34" fillId="10" borderId="26" xfId="0" applyNumberFormat="1" applyFont="1" applyFill="1" applyBorder="1" applyProtection="1"/>
    <xf numFmtId="1" fontId="34" fillId="10" borderId="27" xfId="0" applyNumberFormat="1" applyFont="1" applyFill="1" applyBorder="1" applyProtection="1"/>
    <xf numFmtId="1" fontId="34" fillId="10" borderId="28" xfId="0" applyNumberFormat="1" applyFont="1" applyFill="1" applyBorder="1" applyProtection="1"/>
    <xf numFmtId="1" fontId="30" fillId="5" borderId="29" xfId="0" applyNumberFormat="1" applyFont="1" applyFill="1" applyBorder="1" applyAlignment="1" applyProtection="1">
      <alignment horizontal="left" vertical="center" wrapText="1"/>
    </xf>
    <xf numFmtId="1" fontId="33" fillId="0" borderId="36" xfId="0" applyNumberFormat="1" applyFont="1" applyFill="1" applyBorder="1" applyAlignment="1" applyProtection="1">
      <alignment horizontal="left" vertical="center" wrapText="1"/>
    </xf>
    <xf numFmtId="1" fontId="33" fillId="0" borderId="37" xfId="0" applyNumberFormat="1" applyFont="1" applyFill="1" applyBorder="1" applyAlignment="1" applyProtection="1">
      <alignment horizontal="left" vertical="center" wrapText="1"/>
    </xf>
    <xf numFmtId="1" fontId="33" fillId="0" borderId="40" xfId="0" applyNumberFormat="1" applyFont="1" applyFill="1" applyBorder="1" applyAlignment="1" applyProtection="1">
      <alignment horizontal="left" vertical="center" wrapText="1"/>
    </xf>
    <xf numFmtId="1" fontId="33" fillId="0" borderId="30" xfId="0" applyNumberFormat="1" applyFont="1" applyFill="1" applyBorder="1" applyAlignment="1" applyProtection="1">
      <alignment horizontal="left" vertical="center" wrapText="1"/>
    </xf>
    <xf numFmtId="1" fontId="33" fillId="0" borderId="26" xfId="0" applyNumberFormat="1" applyFont="1" applyFill="1" applyBorder="1" applyAlignment="1" applyProtection="1">
      <alignment horizontal="left" vertical="center" wrapText="1"/>
    </xf>
    <xf numFmtId="1" fontId="33" fillId="0" borderId="27" xfId="0" applyNumberFormat="1" applyFont="1" applyFill="1" applyBorder="1" applyAlignment="1" applyProtection="1">
      <alignment horizontal="left" vertical="center" wrapText="1"/>
    </xf>
    <xf numFmtId="1" fontId="33" fillId="0" borderId="28" xfId="0" applyNumberFormat="1" applyFont="1" applyFill="1" applyBorder="1" applyAlignment="1" applyProtection="1">
      <alignment horizontal="left" vertical="center" wrapText="1"/>
    </xf>
  </cellXfs>
  <cellStyles count="3">
    <cellStyle name="Procent" xfId="1" builtinId="5"/>
    <cellStyle name="Standaard" xfId="0" builtinId="0"/>
    <cellStyle name="Standaard 3" xfId="2"/>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7620</xdr:rowOff>
    </xdr:from>
    <xdr:to>
      <xdr:col>10</xdr:col>
      <xdr:colOff>22860</xdr:colOff>
      <xdr:row>45</xdr:row>
      <xdr:rowOff>144780</xdr:rowOff>
    </xdr:to>
    <xdr:sp macro="" textlink="">
      <xdr:nvSpPr>
        <xdr:cNvPr id="2" name="Tekstvak 1"/>
        <xdr:cNvSpPr txBox="1"/>
      </xdr:nvSpPr>
      <xdr:spPr>
        <a:xfrm>
          <a:off x="0" y="449580"/>
          <a:ext cx="6118860" cy="800100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solidFill>
                <a:schemeClr val="dk1"/>
              </a:solidFill>
              <a:effectLst/>
              <a:latin typeface="+mn-lt"/>
              <a:ea typeface="+mn-ea"/>
              <a:cs typeface="+mn-cs"/>
            </a:rPr>
            <a:t> </a:t>
          </a:r>
          <a:endParaRPr lang="nl-NL" sz="1000">
            <a:solidFill>
              <a:schemeClr val="dk1"/>
            </a:solidFill>
            <a:effectLst/>
            <a:latin typeface="Arial" panose="020B0604020202020204" pitchFamily="34" charset="0"/>
            <a:ea typeface="+mn-ea"/>
            <a:cs typeface="Arial" panose="020B0604020202020204" pitchFamily="34" charset="0"/>
          </a:endParaRPr>
        </a:p>
        <a:p>
          <a:r>
            <a:rPr lang="nl-NL" sz="1000">
              <a:solidFill>
                <a:schemeClr val="dk1"/>
              </a:solidFill>
              <a:effectLst/>
              <a:latin typeface="Arial" panose="020B0604020202020204" pitchFamily="34" charset="0"/>
              <a:ea typeface="+mn-ea"/>
              <a:cs typeface="Arial" panose="020B0604020202020204" pitchFamily="34" charset="0"/>
            </a:rPr>
            <a:t>Als school willen we overzicht houden over je gemaakte BPV uren, daarvoor</a:t>
          </a:r>
          <a:r>
            <a:rPr lang="nl-NL" sz="1000" baseline="0">
              <a:solidFill>
                <a:schemeClr val="dk1"/>
              </a:solidFill>
              <a:effectLst/>
              <a:latin typeface="Arial" panose="020B0604020202020204" pitchFamily="34" charset="0"/>
              <a:ea typeface="+mn-ea"/>
              <a:cs typeface="Arial" panose="020B0604020202020204" pitchFamily="34" charset="0"/>
            </a:rPr>
            <a:t> </a:t>
          </a:r>
          <a:r>
            <a:rPr lang="nl-NL" sz="1000">
              <a:solidFill>
                <a:schemeClr val="dk1"/>
              </a:solidFill>
              <a:effectLst/>
              <a:latin typeface="Arial" panose="020B0604020202020204" pitchFamily="34" charset="0"/>
              <a:ea typeface="+mn-ea"/>
              <a:cs typeface="Arial" panose="020B0604020202020204" pitchFamily="34" charset="0"/>
            </a:rPr>
            <a:t>is dit registratiesysteem. </a:t>
          </a:r>
        </a:p>
        <a:p>
          <a:r>
            <a:rPr lang="nl-NL" sz="1000">
              <a:solidFill>
                <a:schemeClr val="dk1"/>
              </a:solidFill>
              <a:effectLst/>
              <a:latin typeface="Arial" panose="020B0604020202020204" pitchFamily="34" charset="0"/>
              <a:ea typeface="+mn-ea"/>
              <a:cs typeface="Arial" panose="020B0604020202020204" pitchFamily="34" charset="0"/>
            </a:rPr>
            <a:t>Op het eerste tabblad staat de jaarplanning met een overzicht op welke dagen je BPV hebt en hoeveel uur. Op de overige tabbladen zie je een overzicht van 10 weken staan. Daarin noteer je het aantal BPV uren dat je aan een werkproces hebt gewerkt.</a:t>
          </a:r>
        </a:p>
        <a:p>
          <a:r>
            <a:rPr lang="nl-NL" sz="1000">
              <a:solidFill>
                <a:schemeClr val="dk1"/>
              </a:solidFill>
              <a:effectLst/>
              <a:latin typeface="Arial" panose="020B0604020202020204" pitchFamily="34" charset="0"/>
              <a:ea typeface="+mn-ea"/>
              <a:cs typeface="Arial" panose="020B0604020202020204" pitchFamily="34" charset="0"/>
            </a:rPr>
            <a:t> </a:t>
          </a:r>
        </a:p>
        <a:p>
          <a:r>
            <a:rPr lang="nl-NL" sz="1000" b="1" i="1">
              <a:solidFill>
                <a:schemeClr val="dk1"/>
              </a:solidFill>
              <a:effectLst/>
              <a:latin typeface="Arial" panose="020B0604020202020204" pitchFamily="34" charset="0"/>
              <a:ea typeface="+mn-ea"/>
              <a:cs typeface="Arial" panose="020B0604020202020204" pitchFamily="34" charset="0"/>
            </a:rPr>
            <a:t>Invullen van de BPV uren</a:t>
          </a:r>
          <a:endParaRPr lang="nl-NL" sz="1000">
            <a:solidFill>
              <a:schemeClr val="dk1"/>
            </a:solidFill>
            <a:effectLst/>
            <a:latin typeface="Arial" panose="020B0604020202020204" pitchFamily="34" charset="0"/>
            <a:ea typeface="+mn-ea"/>
            <a:cs typeface="Arial" panose="020B0604020202020204" pitchFamily="34" charset="0"/>
          </a:endParaRPr>
        </a:p>
        <a:p>
          <a:r>
            <a:rPr lang="nl-NL" sz="1000">
              <a:solidFill>
                <a:schemeClr val="dk1"/>
              </a:solidFill>
              <a:effectLst/>
              <a:latin typeface="Arial" panose="020B0604020202020204" pitchFamily="34" charset="0"/>
              <a:ea typeface="+mn-ea"/>
              <a:cs typeface="Arial" panose="020B0604020202020204" pitchFamily="34" charset="0"/>
            </a:rPr>
            <a:t>Bovenaan in het blauw staat ‘Kerntaak en Werkprocessen’. Daarachter staan de weeknummers (ook in het blauw).</a:t>
          </a:r>
        </a:p>
        <a:p>
          <a:r>
            <a:rPr lang="nl-NL" sz="1000">
              <a:solidFill>
                <a:schemeClr val="dk1"/>
              </a:solidFill>
              <a:effectLst/>
              <a:latin typeface="Arial" panose="020B0604020202020204" pitchFamily="34" charset="0"/>
              <a:ea typeface="+mn-ea"/>
              <a:cs typeface="Arial" panose="020B0604020202020204" pitchFamily="34" charset="0"/>
            </a:rPr>
            <a:t>In de horizontale groene balken staan de kerntaken met daaronder de werkprocessen. </a:t>
          </a:r>
        </a:p>
        <a:p>
          <a:r>
            <a:rPr lang="nl-NL" sz="1000">
              <a:solidFill>
                <a:schemeClr val="dk1"/>
              </a:solidFill>
              <a:effectLst/>
              <a:latin typeface="Arial" panose="020B0604020202020204" pitchFamily="34" charset="0"/>
              <a:ea typeface="+mn-ea"/>
              <a:cs typeface="Arial" panose="020B0604020202020204" pitchFamily="34" charset="0"/>
            </a:rPr>
            <a:t>In de vierkanten achter het werkproces noteer je het aantal uur dat je daaraan hebt gewerkt. Bijvoorbeeld je hebt 4 uur aan het werkproces ‘</a:t>
          </a:r>
          <a:r>
            <a:rPr lang="nl-NL" sz="1000" i="1">
              <a:solidFill>
                <a:schemeClr val="dk1"/>
              </a:solidFill>
              <a:effectLst/>
              <a:latin typeface="Arial" panose="020B0604020202020204" pitchFamily="34" charset="0"/>
              <a:ea typeface="+mn-ea"/>
              <a:cs typeface="Arial" panose="020B0604020202020204" pitchFamily="34" charset="0"/>
            </a:rPr>
            <a:t>plannen en verdelen van werkzaamheden’</a:t>
          </a:r>
          <a:r>
            <a:rPr lang="nl-NL" sz="1000">
              <a:solidFill>
                <a:schemeClr val="dk1"/>
              </a:solidFill>
              <a:effectLst/>
              <a:latin typeface="Arial" panose="020B0604020202020204" pitchFamily="34" charset="0"/>
              <a:ea typeface="+mn-ea"/>
              <a:cs typeface="Arial" panose="020B0604020202020204" pitchFamily="34" charset="0"/>
            </a:rPr>
            <a:t> besteed. Dan noteer je achter werkproces 4.1 en onder het juiste weeknummer een 4. </a:t>
          </a:r>
        </a:p>
        <a:p>
          <a:r>
            <a:rPr lang="nl-NL" sz="1000">
              <a:solidFill>
                <a:schemeClr val="dk1"/>
              </a:solidFill>
              <a:effectLst/>
              <a:latin typeface="Arial" panose="020B0604020202020204" pitchFamily="34" charset="0"/>
              <a:ea typeface="+mn-ea"/>
              <a:cs typeface="Arial" panose="020B0604020202020204" pitchFamily="34" charset="0"/>
            </a:rPr>
            <a:t>Je bent zelf verantwoordelijk voor het invullen van het juiste aantal uren.</a:t>
          </a:r>
        </a:p>
        <a:p>
          <a:r>
            <a:rPr lang="nl-NL" sz="1000">
              <a:solidFill>
                <a:schemeClr val="dk1"/>
              </a:solidFill>
              <a:effectLst/>
              <a:latin typeface="Arial" panose="020B0604020202020204" pitchFamily="34" charset="0"/>
              <a:ea typeface="+mn-ea"/>
              <a:cs typeface="Arial" panose="020B0604020202020204" pitchFamily="34" charset="0"/>
            </a:rPr>
            <a:t> </a:t>
          </a:r>
        </a:p>
        <a:p>
          <a:r>
            <a:rPr lang="nl-NL" sz="1000">
              <a:solidFill>
                <a:schemeClr val="dk1"/>
              </a:solidFill>
              <a:effectLst/>
              <a:latin typeface="Arial" panose="020B0604020202020204" pitchFamily="34" charset="0"/>
              <a:ea typeface="+mn-ea"/>
              <a:cs typeface="Arial" panose="020B0604020202020204" pitchFamily="34" charset="0"/>
            </a:rPr>
            <a:t>Alle werkprocessen moeten terug komen in de BPV. </a:t>
          </a:r>
        </a:p>
        <a:p>
          <a:r>
            <a:rPr lang="nl-NL" sz="1000">
              <a:solidFill>
                <a:schemeClr val="dk1"/>
              </a:solidFill>
              <a:effectLst/>
              <a:latin typeface="Arial" panose="020B0604020202020204" pitchFamily="34" charset="0"/>
              <a:ea typeface="+mn-ea"/>
              <a:cs typeface="Arial" panose="020B0604020202020204" pitchFamily="34" charset="0"/>
            </a:rPr>
            <a:t>Niet alle werkprocessen moeten elke week aan de orde zijn geweest. Het kan zijn dat je in week 38 niet met inkoop bent bezig geweest, maar wel in week 39 en 40. </a:t>
          </a:r>
        </a:p>
        <a:p>
          <a:r>
            <a:rPr lang="nl-NL" sz="1000">
              <a:solidFill>
                <a:schemeClr val="dk1"/>
              </a:solidFill>
              <a:effectLst/>
              <a:latin typeface="Arial" panose="020B0604020202020204" pitchFamily="34" charset="0"/>
              <a:ea typeface="+mn-ea"/>
              <a:cs typeface="Arial" panose="020B0604020202020204" pitchFamily="34" charset="0"/>
            </a:rPr>
            <a:t>Wel is het goed aan meerdere werkprocessen per week te hebben gewerkt. </a:t>
          </a:r>
        </a:p>
        <a:p>
          <a:r>
            <a:rPr lang="nl-NL" sz="1000">
              <a:solidFill>
                <a:schemeClr val="dk1"/>
              </a:solidFill>
              <a:effectLst/>
              <a:latin typeface="Arial" panose="020B0604020202020204" pitchFamily="34" charset="0"/>
              <a:ea typeface="+mn-ea"/>
              <a:cs typeface="Arial" panose="020B0604020202020204" pitchFamily="34" charset="0"/>
            </a:rPr>
            <a:t> </a:t>
          </a:r>
        </a:p>
        <a:p>
          <a:r>
            <a:rPr lang="nl-NL" sz="1000">
              <a:solidFill>
                <a:schemeClr val="dk1"/>
              </a:solidFill>
              <a:effectLst/>
              <a:latin typeface="Arial" panose="020B0604020202020204" pitchFamily="34" charset="0"/>
              <a:ea typeface="+mn-ea"/>
              <a:cs typeface="Arial" panose="020B0604020202020204" pitchFamily="34" charset="0"/>
            </a:rPr>
            <a:t>Aan de rechter kant, in het groene gedeelte, wordt automatisch bijgehouden hoeveel uur je in totaal aan een kerntaak hebt gewerkt. Dat cijfer is dikgedrukt</a:t>
          </a:r>
        </a:p>
        <a:p>
          <a:r>
            <a:rPr lang="nl-NL" sz="1000">
              <a:solidFill>
                <a:schemeClr val="dk1"/>
              </a:solidFill>
              <a:effectLst/>
              <a:latin typeface="Arial" panose="020B0604020202020204" pitchFamily="34" charset="0"/>
              <a:ea typeface="+mn-ea"/>
              <a:cs typeface="Arial" panose="020B0604020202020204" pitchFamily="34" charset="0"/>
            </a:rPr>
            <a:t> </a:t>
          </a:r>
        </a:p>
        <a:p>
          <a:r>
            <a:rPr lang="nl-NL" sz="1000">
              <a:solidFill>
                <a:schemeClr val="dk1"/>
              </a:solidFill>
              <a:effectLst/>
              <a:latin typeface="Arial" panose="020B0604020202020204" pitchFamily="34" charset="0"/>
              <a:ea typeface="+mn-ea"/>
              <a:cs typeface="Arial" panose="020B0604020202020204" pitchFamily="34" charset="0"/>
            </a:rPr>
            <a:t>In overleg met je begeleider/coach maak je een evenredige verdeling in tijd, zodat alle werkprocessen tijdens de opleiding voldoende aan de orde zijn geweest.</a:t>
          </a:r>
        </a:p>
        <a:p>
          <a:r>
            <a:rPr lang="nl-NL" sz="1000">
              <a:solidFill>
                <a:schemeClr val="dk1"/>
              </a:solidFill>
              <a:effectLst/>
              <a:latin typeface="Arial" panose="020B0604020202020204" pitchFamily="34" charset="0"/>
              <a:ea typeface="+mn-ea"/>
              <a:cs typeface="Arial" panose="020B0604020202020204" pitchFamily="34" charset="0"/>
            </a:rPr>
            <a:t>Onderaan in het geel staat links: de geplande BPV uren en in het midden het totaal aantal BPV uren dat je al hebt gedaan.</a:t>
          </a:r>
        </a:p>
        <a:p>
          <a:r>
            <a:rPr lang="nl-NL" sz="1000">
              <a:solidFill>
                <a:schemeClr val="dk1"/>
              </a:solidFill>
              <a:effectLst/>
              <a:latin typeface="Arial" panose="020B0604020202020204" pitchFamily="34" charset="0"/>
              <a:ea typeface="+mn-ea"/>
              <a:cs typeface="Arial" panose="020B0604020202020204" pitchFamily="34" charset="0"/>
            </a:rPr>
            <a:t> </a:t>
          </a:r>
        </a:p>
        <a:p>
          <a:r>
            <a:rPr lang="nl-NL" sz="1000" b="1" i="1">
              <a:solidFill>
                <a:schemeClr val="dk1"/>
              </a:solidFill>
              <a:effectLst/>
              <a:latin typeface="Arial" panose="020B0604020202020204" pitchFamily="34" charset="0"/>
              <a:ea typeface="+mn-ea"/>
              <a:cs typeface="Arial" panose="020B0604020202020204" pitchFamily="34" charset="0"/>
            </a:rPr>
            <a:t>Overige (verzuim)</a:t>
          </a:r>
          <a:endParaRPr lang="nl-NL" sz="1000">
            <a:solidFill>
              <a:schemeClr val="dk1"/>
            </a:solidFill>
            <a:effectLst/>
            <a:latin typeface="Arial" panose="020B0604020202020204" pitchFamily="34" charset="0"/>
            <a:ea typeface="+mn-ea"/>
            <a:cs typeface="Arial" panose="020B0604020202020204" pitchFamily="34" charset="0"/>
          </a:endParaRPr>
        </a:p>
        <a:p>
          <a:r>
            <a:rPr lang="nl-NL" sz="1000">
              <a:solidFill>
                <a:schemeClr val="dk1"/>
              </a:solidFill>
              <a:effectLst/>
              <a:latin typeface="Arial" panose="020B0604020202020204" pitchFamily="34" charset="0"/>
              <a:ea typeface="+mn-ea"/>
              <a:cs typeface="Arial" panose="020B0604020202020204" pitchFamily="34" charset="0"/>
            </a:rPr>
            <a:t>Het kan zijn dat je met een geldige reden niet aanwezig kunt zijn, bijv. door ziekte, bezoek aan de arts, examens, enz. De uren dat je niet aanwezig was vul je in bij ‘</a:t>
          </a:r>
          <a:r>
            <a:rPr lang="nl-NL" sz="1000" i="1">
              <a:solidFill>
                <a:schemeClr val="dk1"/>
              </a:solidFill>
              <a:effectLst/>
              <a:latin typeface="Arial" panose="020B0604020202020204" pitchFamily="34" charset="0"/>
              <a:ea typeface="+mn-ea"/>
              <a:cs typeface="Arial" panose="020B0604020202020204" pitchFamily="34" charset="0"/>
            </a:rPr>
            <a:t>Overige</a:t>
          </a:r>
          <a:r>
            <a:rPr lang="nl-NL" sz="1000">
              <a:solidFill>
                <a:schemeClr val="dk1"/>
              </a:solidFill>
              <a:effectLst/>
              <a:latin typeface="Arial" panose="020B0604020202020204" pitchFamily="34" charset="0"/>
              <a:ea typeface="+mn-ea"/>
              <a:cs typeface="Arial" panose="020B0604020202020204" pitchFamily="34" charset="0"/>
            </a:rPr>
            <a:t>’.  </a:t>
          </a:r>
        </a:p>
        <a:p>
          <a:r>
            <a:rPr lang="nl-NL" sz="1000" b="1" i="1">
              <a:solidFill>
                <a:schemeClr val="dk1"/>
              </a:solidFill>
              <a:effectLst/>
              <a:latin typeface="Arial" panose="020B0604020202020204" pitchFamily="34" charset="0"/>
              <a:ea typeface="+mn-ea"/>
              <a:cs typeface="Arial" panose="020B0604020202020204" pitchFamily="34" charset="0"/>
            </a:rPr>
            <a:t> </a:t>
          </a:r>
          <a:endParaRPr lang="nl-NL" sz="1000">
            <a:solidFill>
              <a:schemeClr val="dk1"/>
            </a:solidFill>
            <a:effectLst/>
            <a:latin typeface="Arial" panose="020B0604020202020204" pitchFamily="34" charset="0"/>
            <a:ea typeface="+mn-ea"/>
            <a:cs typeface="Arial" panose="020B0604020202020204" pitchFamily="34" charset="0"/>
          </a:endParaRPr>
        </a:p>
        <a:p>
          <a:r>
            <a:rPr lang="nl-NL" sz="1000" b="1" i="1">
              <a:solidFill>
                <a:schemeClr val="dk1"/>
              </a:solidFill>
              <a:effectLst/>
              <a:latin typeface="Arial" panose="020B0604020202020204" pitchFamily="34" charset="0"/>
              <a:ea typeface="+mn-ea"/>
              <a:cs typeface="Arial" panose="020B0604020202020204" pitchFamily="34" charset="0"/>
            </a:rPr>
            <a:t>Invullen door praktijkopleider</a:t>
          </a:r>
          <a:endParaRPr lang="nl-NL" sz="1000">
            <a:solidFill>
              <a:schemeClr val="dk1"/>
            </a:solidFill>
            <a:effectLst/>
            <a:latin typeface="Arial" panose="020B0604020202020204" pitchFamily="34" charset="0"/>
            <a:ea typeface="+mn-ea"/>
            <a:cs typeface="Arial" panose="020B0604020202020204" pitchFamily="34" charset="0"/>
          </a:endParaRPr>
        </a:p>
        <a:p>
          <a:r>
            <a:rPr lang="nl-NL" sz="1000">
              <a:solidFill>
                <a:schemeClr val="dk1"/>
              </a:solidFill>
              <a:effectLst/>
              <a:latin typeface="Arial" panose="020B0604020202020204" pitchFamily="34" charset="0"/>
              <a:ea typeface="+mn-ea"/>
              <a:cs typeface="Arial" panose="020B0604020202020204" pitchFamily="34" charset="0"/>
            </a:rPr>
            <a:t>De oranje balk met daarin ‘</a:t>
          </a:r>
          <a:r>
            <a:rPr lang="nl-NL" sz="1000" i="1">
              <a:solidFill>
                <a:schemeClr val="dk1"/>
              </a:solidFill>
              <a:effectLst/>
              <a:latin typeface="Arial" panose="020B0604020202020204" pitchFamily="34" charset="0"/>
              <a:ea typeface="+mn-ea"/>
              <a:cs typeface="Arial" panose="020B0604020202020204" pitchFamily="34" charset="0"/>
            </a:rPr>
            <a:t>Begeleidingsuren praktijkopleider’</a:t>
          </a:r>
          <a:r>
            <a:rPr lang="nl-NL" sz="1000">
              <a:solidFill>
                <a:schemeClr val="dk1"/>
              </a:solidFill>
              <a:effectLst/>
              <a:latin typeface="Arial" panose="020B0604020202020204" pitchFamily="34" charset="0"/>
              <a:ea typeface="+mn-ea"/>
              <a:cs typeface="Arial" panose="020B0604020202020204" pitchFamily="34" charset="0"/>
            </a:rPr>
            <a:t> wordt ingevuld door de praktijkopleider. De praktijkopleider vult per week het aantal uren in dat hij/zij heeft besteed aan directe begeleiding. </a:t>
          </a:r>
        </a:p>
        <a:p>
          <a:r>
            <a:rPr lang="nl-NL" sz="1000">
              <a:solidFill>
                <a:schemeClr val="dk1"/>
              </a:solidFill>
              <a:effectLst/>
              <a:latin typeface="Arial" panose="020B0604020202020204" pitchFamily="34" charset="0"/>
              <a:ea typeface="+mn-ea"/>
              <a:cs typeface="Arial" panose="020B0604020202020204" pitchFamily="34" charset="0"/>
            </a:rPr>
            <a:t> </a:t>
          </a:r>
        </a:p>
        <a:p>
          <a:r>
            <a:rPr lang="nl-NL" sz="1000" b="1" i="1">
              <a:solidFill>
                <a:schemeClr val="dk1"/>
              </a:solidFill>
              <a:effectLst/>
              <a:latin typeface="Arial" panose="020B0604020202020204" pitchFamily="34" charset="0"/>
              <a:ea typeface="+mn-ea"/>
              <a:cs typeface="Arial" panose="020B0604020202020204" pitchFamily="34" charset="0"/>
            </a:rPr>
            <a:t>Opmerkingen</a:t>
          </a:r>
          <a:endParaRPr lang="nl-NL" sz="1000">
            <a:solidFill>
              <a:schemeClr val="dk1"/>
            </a:solidFill>
            <a:effectLst/>
            <a:latin typeface="Arial" panose="020B0604020202020204" pitchFamily="34" charset="0"/>
            <a:ea typeface="+mn-ea"/>
            <a:cs typeface="Arial" panose="020B0604020202020204" pitchFamily="34" charset="0"/>
          </a:endParaRPr>
        </a:p>
        <a:p>
          <a:r>
            <a:rPr lang="nl-NL" sz="1000">
              <a:solidFill>
                <a:schemeClr val="dk1"/>
              </a:solidFill>
              <a:effectLst/>
              <a:latin typeface="Arial" panose="020B0604020202020204" pitchFamily="34" charset="0"/>
              <a:ea typeface="+mn-ea"/>
              <a:cs typeface="Arial" panose="020B0604020202020204" pitchFamily="34" charset="0"/>
            </a:rPr>
            <a:t>Bij het vakje ‘opmerkingen’ kan een korte omschrijving worden gegeven van de BPV opdrachten die je hebt uitgevoerd ter onderbouwing van de werkprocessen die je hebt gedaan. </a:t>
          </a:r>
        </a:p>
        <a:p>
          <a:r>
            <a:rPr lang="nl-NL" sz="1000">
              <a:solidFill>
                <a:schemeClr val="dk1"/>
              </a:solidFill>
              <a:effectLst/>
              <a:latin typeface="Arial" panose="020B0604020202020204" pitchFamily="34" charset="0"/>
              <a:ea typeface="+mn-ea"/>
              <a:cs typeface="Arial" panose="020B0604020202020204" pitchFamily="34" charset="0"/>
            </a:rPr>
            <a:t>Tevens kan de praktijkopleider overige opmerkingen hierin plaatsen.</a:t>
          </a:r>
        </a:p>
        <a:p>
          <a:r>
            <a:rPr lang="nl-NL" sz="1000">
              <a:solidFill>
                <a:schemeClr val="dk1"/>
              </a:solidFill>
              <a:effectLst/>
              <a:latin typeface="Arial" panose="020B0604020202020204" pitchFamily="34" charset="0"/>
              <a:ea typeface="+mn-ea"/>
              <a:cs typeface="Arial" panose="020B0604020202020204" pitchFamily="34" charset="0"/>
            </a:rPr>
            <a:t>   </a:t>
          </a:r>
        </a:p>
        <a:p>
          <a:r>
            <a:rPr lang="nl-NL" sz="1000" b="1" i="1">
              <a:solidFill>
                <a:schemeClr val="dk1"/>
              </a:solidFill>
              <a:effectLst/>
              <a:latin typeface="Arial" panose="020B0604020202020204" pitchFamily="34" charset="0"/>
              <a:ea typeface="+mn-ea"/>
              <a:cs typeface="Arial" panose="020B0604020202020204" pitchFamily="34" charset="0"/>
            </a:rPr>
            <a:t>Handtekening </a:t>
          </a:r>
          <a:endParaRPr lang="nl-NL" sz="1000">
            <a:solidFill>
              <a:schemeClr val="dk1"/>
            </a:solidFill>
            <a:effectLst/>
            <a:latin typeface="Arial" panose="020B0604020202020204" pitchFamily="34" charset="0"/>
            <a:ea typeface="+mn-ea"/>
            <a:cs typeface="Arial" panose="020B0604020202020204" pitchFamily="34" charset="0"/>
          </a:endParaRPr>
        </a:p>
        <a:p>
          <a:r>
            <a:rPr lang="nl-NL" sz="1000">
              <a:solidFill>
                <a:schemeClr val="dk1"/>
              </a:solidFill>
              <a:effectLst/>
              <a:latin typeface="Arial" panose="020B0604020202020204" pitchFamily="34" charset="0"/>
              <a:ea typeface="+mn-ea"/>
              <a:cs typeface="Arial" panose="020B0604020202020204" pitchFamily="34" charset="0"/>
            </a:rPr>
            <a:t>Na een periode van 10 weken print je het formulier uit. De praktijkopleider moet een handtekening zetten als hij/zij akkoord gaat. Vervolgens lever je het formulier in bij je coach. De coach zal ook een handtekening zetten als hij/zij akkoord is. </a:t>
          </a:r>
        </a:p>
        <a:p>
          <a:r>
            <a:rPr lang="nl-NL" sz="1000">
              <a:solidFill>
                <a:schemeClr val="dk1"/>
              </a:solidFill>
              <a:effectLst/>
              <a:latin typeface="Arial" panose="020B0604020202020204" pitchFamily="34" charset="0"/>
              <a:ea typeface="+mn-ea"/>
              <a:cs typeface="Arial" panose="020B0604020202020204" pitchFamily="34" charset="0"/>
            </a:rPr>
            <a:t> </a:t>
          </a:r>
        </a:p>
        <a:p>
          <a:r>
            <a:rPr lang="nl-NL" sz="1000" b="1" i="1">
              <a:solidFill>
                <a:schemeClr val="dk1"/>
              </a:solidFill>
              <a:effectLst/>
              <a:latin typeface="Arial" panose="020B0604020202020204" pitchFamily="34" charset="0"/>
              <a:ea typeface="+mn-ea"/>
              <a:cs typeface="Arial" panose="020B0604020202020204" pitchFamily="34" charset="0"/>
            </a:rPr>
            <a:t>BBL opleiding</a:t>
          </a:r>
          <a:endParaRPr lang="nl-NL" sz="1000">
            <a:solidFill>
              <a:schemeClr val="dk1"/>
            </a:solidFill>
            <a:effectLst/>
            <a:latin typeface="Arial" panose="020B0604020202020204" pitchFamily="34" charset="0"/>
            <a:ea typeface="+mn-ea"/>
            <a:cs typeface="Arial" panose="020B0604020202020204" pitchFamily="34" charset="0"/>
          </a:endParaRPr>
        </a:p>
        <a:p>
          <a:r>
            <a:rPr lang="nl-NL" sz="1000">
              <a:solidFill>
                <a:schemeClr val="dk1"/>
              </a:solidFill>
              <a:effectLst/>
              <a:latin typeface="Arial" panose="020B0604020202020204" pitchFamily="34" charset="0"/>
              <a:ea typeface="+mn-ea"/>
              <a:cs typeface="Arial" panose="020B0604020202020204" pitchFamily="34" charset="0"/>
            </a:rPr>
            <a:t>Volg je een BBL opleiding dan moet de urenregistratie ook bij de administratie van het bedrijf opgenomen worden i.v.m. subsidie. </a:t>
          </a:r>
        </a:p>
        <a:p>
          <a:r>
            <a:rPr lang="nl-NL" sz="1100">
              <a:solidFill>
                <a:schemeClr val="dk1"/>
              </a:solidFill>
              <a:effectLst/>
              <a:latin typeface="Arial" panose="020B0604020202020204" pitchFamily="34" charset="0"/>
              <a:ea typeface="+mn-ea"/>
              <a:cs typeface="Arial" panose="020B0604020202020204" pitchFamily="34" charset="0"/>
            </a:rPr>
            <a:t> </a:t>
          </a:r>
        </a:p>
        <a:p>
          <a:endParaRPr lang="nl-NL" sz="1100"/>
        </a:p>
      </xdr:txBody>
    </xdr:sp>
    <xdr:clientData/>
  </xdr:twoCellAnchor>
  <xdr:twoCellAnchor editAs="oneCell">
    <xdr:from>
      <xdr:col>0</xdr:col>
      <xdr:colOff>129540</xdr:colOff>
      <xdr:row>0</xdr:row>
      <xdr:rowOff>15240</xdr:rowOff>
    </xdr:from>
    <xdr:to>
      <xdr:col>0</xdr:col>
      <xdr:colOff>508618</xdr:colOff>
      <xdr:row>1</xdr:row>
      <xdr:rowOff>198120</xdr:rowOff>
    </xdr:to>
    <xdr:pic>
      <xdr:nvPicPr>
        <xdr:cNvPr id="3" name="Afbeelding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540" y="15240"/>
          <a:ext cx="379078" cy="4038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106680</xdr:colOff>
      <xdr:row>0</xdr:row>
      <xdr:rowOff>30480</xdr:rowOff>
    </xdr:from>
    <xdr:to>
      <xdr:col>0</xdr:col>
      <xdr:colOff>485758</xdr:colOff>
      <xdr:row>1</xdr:row>
      <xdr:rowOff>213360</xdr:rowOff>
    </xdr:to>
    <xdr:pic>
      <xdr:nvPicPr>
        <xdr:cNvPr id="3" name="Afbeelding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680" y="30480"/>
          <a:ext cx="379078" cy="4038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20</xdr:col>
      <xdr:colOff>0</xdr:colOff>
      <xdr:row>10</xdr:row>
      <xdr:rowOff>9525</xdr:rowOff>
    </xdr:from>
    <xdr:to>
      <xdr:col>20</xdr:col>
      <xdr:colOff>0</xdr:colOff>
      <xdr:row>10</xdr:row>
      <xdr:rowOff>9525</xdr:rowOff>
    </xdr:to>
    <xdr:sp macro="" textlink="">
      <xdr:nvSpPr>
        <xdr:cNvPr id="5" name="Line 16"/>
        <xdr:cNvSpPr>
          <a:spLocks noChangeShapeType="1"/>
        </xdr:cNvSpPr>
      </xdr:nvSpPr>
      <xdr:spPr bwMode="auto">
        <a:xfrm>
          <a:off x="9326880" y="3217545"/>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44866</xdr:colOff>
      <xdr:row>0</xdr:row>
      <xdr:rowOff>76200</xdr:rowOff>
    </xdr:from>
    <xdr:to>
      <xdr:col>1</xdr:col>
      <xdr:colOff>4005</xdr:colOff>
      <xdr:row>1</xdr:row>
      <xdr:rowOff>187960</xdr:rowOff>
    </xdr:to>
    <xdr:pic>
      <xdr:nvPicPr>
        <xdr:cNvPr id="6" name="Afbeelding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866" y="76200"/>
          <a:ext cx="357072" cy="3826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20</xdr:col>
      <xdr:colOff>0</xdr:colOff>
      <xdr:row>10</xdr:row>
      <xdr:rowOff>9525</xdr:rowOff>
    </xdr:from>
    <xdr:to>
      <xdr:col>20</xdr:col>
      <xdr:colOff>0</xdr:colOff>
      <xdr:row>10</xdr:row>
      <xdr:rowOff>9525</xdr:rowOff>
    </xdr:to>
    <xdr:sp macro="" textlink="">
      <xdr:nvSpPr>
        <xdr:cNvPr id="11" name="Line 16"/>
        <xdr:cNvSpPr>
          <a:spLocks noChangeShapeType="1"/>
        </xdr:cNvSpPr>
      </xdr:nvSpPr>
      <xdr:spPr bwMode="auto">
        <a:xfrm>
          <a:off x="8557260" y="2188845"/>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15240</xdr:colOff>
      <xdr:row>0</xdr:row>
      <xdr:rowOff>76200</xdr:rowOff>
    </xdr:from>
    <xdr:to>
      <xdr:col>0</xdr:col>
      <xdr:colOff>372312</xdr:colOff>
      <xdr:row>1</xdr:row>
      <xdr:rowOff>192193</xdr:rowOff>
    </xdr:to>
    <xdr:pic>
      <xdr:nvPicPr>
        <xdr:cNvPr id="13" name="Afbeelding 1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 y="76200"/>
          <a:ext cx="357072" cy="38269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20</xdr:col>
      <xdr:colOff>0</xdr:colOff>
      <xdr:row>10</xdr:row>
      <xdr:rowOff>9525</xdr:rowOff>
    </xdr:from>
    <xdr:to>
      <xdr:col>20</xdr:col>
      <xdr:colOff>0</xdr:colOff>
      <xdr:row>10</xdr:row>
      <xdr:rowOff>9525</xdr:rowOff>
    </xdr:to>
    <xdr:sp macro="" textlink="">
      <xdr:nvSpPr>
        <xdr:cNvPr id="4" name="Line 16"/>
        <xdr:cNvSpPr>
          <a:spLocks noChangeShapeType="1"/>
        </xdr:cNvSpPr>
      </xdr:nvSpPr>
      <xdr:spPr bwMode="auto">
        <a:xfrm>
          <a:off x="9029700" y="2097405"/>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22860</xdr:colOff>
      <xdr:row>0</xdr:row>
      <xdr:rowOff>99060</xdr:rowOff>
    </xdr:from>
    <xdr:to>
      <xdr:col>0</xdr:col>
      <xdr:colOff>379932</xdr:colOff>
      <xdr:row>1</xdr:row>
      <xdr:rowOff>215053</xdr:rowOff>
    </xdr:to>
    <xdr:pic>
      <xdr:nvPicPr>
        <xdr:cNvPr id="6" name="Afbeelding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 y="99060"/>
          <a:ext cx="357072" cy="38269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21</xdr:col>
      <xdr:colOff>0</xdr:colOff>
      <xdr:row>10</xdr:row>
      <xdr:rowOff>9525</xdr:rowOff>
    </xdr:from>
    <xdr:to>
      <xdr:col>21</xdr:col>
      <xdr:colOff>0</xdr:colOff>
      <xdr:row>10</xdr:row>
      <xdr:rowOff>9525</xdr:rowOff>
    </xdr:to>
    <xdr:sp macro="" textlink="">
      <xdr:nvSpPr>
        <xdr:cNvPr id="2" name="Line 16"/>
        <xdr:cNvSpPr>
          <a:spLocks noChangeShapeType="1"/>
        </xdr:cNvSpPr>
      </xdr:nvSpPr>
      <xdr:spPr bwMode="auto">
        <a:xfrm>
          <a:off x="9029700" y="2097405"/>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30480</xdr:colOff>
      <xdr:row>0</xdr:row>
      <xdr:rowOff>83820</xdr:rowOff>
    </xdr:from>
    <xdr:to>
      <xdr:col>0</xdr:col>
      <xdr:colOff>378027</xdr:colOff>
      <xdr:row>1</xdr:row>
      <xdr:rowOff>199813</xdr:rowOff>
    </xdr:to>
    <xdr:pic>
      <xdr:nvPicPr>
        <xdr:cNvPr id="4" name="Afbeelding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 y="83820"/>
          <a:ext cx="357072" cy="38269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21</xdr:col>
      <xdr:colOff>0</xdr:colOff>
      <xdr:row>10</xdr:row>
      <xdr:rowOff>9525</xdr:rowOff>
    </xdr:from>
    <xdr:to>
      <xdr:col>21</xdr:col>
      <xdr:colOff>0</xdr:colOff>
      <xdr:row>10</xdr:row>
      <xdr:rowOff>9525</xdr:rowOff>
    </xdr:to>
    <xdr:sp macro="" textlink="">
      <xdr:nvSpPr>
        <xdr:cNvPr id="4" name="Line 16"/>
        <xdr:cNvSpPr>
          <a:spLocks noChangeShapeType="1"/>
        </xdr:cNvSpPr>
      </xdr:nvSpPr>
      <xdr:spPr bwMode="auto">
        <a:xfrm>
          <a:off x="12801600" y="2173605"/>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53340</xdr:colOff>
      <xdr:row>0</xdr:row>
      <xdr:rowOff>68580</xdr:rowOff>
    </xdr:from>
    <xdr:to>
      <xdr:col>0</xdr:col>
      <xdr:colOff>410412</xdr:colOff>
      <xdr:row>1</xdr:row>
      <xdr:rowOff>184573</xdr:rowOff>
    </xdr:to>
    <xdr:pic>
      <xdr:nvPicPr>
        <xdr:cNvPr id="6" name="Afbeelding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 y="68580"/>
          <a:ext cx="357072" cy="382693"/>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
  <sheetViews>
    <sheetView zoomScaleNormal="100" workbookViewId="0">
      <selection activeCell="B1" sqref="B1:J1"/>
    </sheetView>
  </sheetViews>
  <sheetFormatPr defaultRowHeight="15" x14ac:dyDescent="0.25"/>
  <cols>
    <col min="1" max="10" width="8.85546875" customWidth="1"/>
    <col min="11" max="11" width="8.7109375" customWidth="1"/>
  </cols>
  <sheetData>
    <row r="1" spans="2:11" ht="17.45" x14ac:dyDescent="0.3">
      <c r="B1" s="116" t="s">
        <v>47</v>
      </c>
      <c r="C1" s="116"/>
      <c r="D1" s="116"/>
      <c r="E1" s="116"/>
      <c r="F1" s="116"/>
      <c r="G1" s="116"/>
      <c r="H1" s="116"/>
      <c r="I1" s="116"/>
      <c r="J1" s="116"/>
      <c r="K1" s="114"/>
    </row>
    <row r="2" spans="2:11" ht="17.45" customHeight="1" x14ac:dyDescent="0.3">
      <c r="B2" s="113"/>
      <c r="C2" s="113"/>
      <c r="D2" s="113"/>
      <c r="E2" s="113"/>
      <c r="F2" s="113"/>
      <c r="G2" s="113"/>
      <c r="H2" s="113"/>
      <c r="I2" s="113"/>
      <c r="J2" s="113"/>
      <c r="K2" s="115"/>
    </row>
  </sheetData>
  <sheetProtection algorithmName="SHA-512" hashValue="p8d7L42Ei/+F/2Ba81yA7nQkg046yFyjWKEDoguVr4fuUMkr78GluWOEmUVyQTTWz38V6tNrsPPMY5DETCFMEg==" saltValue="kxubxscbqxoUrV/fhRuvHQ==" spinCount="100000" sheet="1" objects="1" scenarios="1"/>
  <mergeCells count="1">
    <mergeCell ref="B1:J1"/>
  </mergeCells>
  <pageMargins left="0.39370078740157483" right="0.39370078740157483" top="0.39370078740157483" bottom="0.39370078740157483"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pageSetUpPr fitToPage="1"/>
  </sheetPr>
  <dimension ref="A1:M65"/>
  <sheetViews>
    <sheetView zoomScaleNormal="100" workbookViewId="0">
      <selection activeCell="C15" sqref="C15"/>
    </sheetView>
  </sheetViews>
  <sheetFormatPr defaultRowHeight="15" x14ac:dyDescent="0.25"/>
  <cols>
    <col min="1" max="1" width="10.140625" customWidth="1"/>
    <col min="2" max="2" width="11.42578125" customWidth="1"/>
    <col min="3" max="9" width="9.7109375" customWidth="1"/>
    <col min="10" max="10" width="0.85546875" customWidth="1"/>
    <col min="11" max="11" width="9.85546875" customWidth="1"/>
    <col min="12" max="13" width="10.7109375" customWidth="1"/>
  </cols>
  <sheetData>
    <row r="1" spans="1:13" ht="17.45" x14ac:dyDescent="0.3">
      <c r="B1" s="26" t="s">
        <v>48</v>
      </c>
      <c r="C1" s="1"/>
      <c r="D1" s="2"/>
      <c r="E1" s="1"/>
      <c r="F1" s="1"/>
      <c r="G1" s="3"/>
      <c r="H1" s="3"/>
      <c r="I1" s="127" t="s">
        <v>50</v>
      </c>
      <c r="J1" s="127"/>
      <c r="K1" s="127"/>
      <c r="L1" s="127"/>
      <c r="M1" s="127"/>
    </row>
    <row r="2" spans="1:13" ht="18" thickBot="1" x14ac:dyDescent="0.35">
      <c r="B2" s="96" t="s">
        <v>49</v>
      </c>
      <c r="C2" s="97"/>
      <c r="D2" s="97"/>
      <c r="E2" s="97"/>
      <c r="F2" s="97"/>
      <c r="G2" s="98"/>
      <c r="H2" s="98"/>
      <c r="I2" s="127" t="s">
        <v>0</v>
      </c>
      <c r="J2" s="127"/>
      <c r="K2" s="127"/>
      <c r="L2" s="127"/>
      <c r="M2" s="127"/>
    </row>
    <row r="3" spans="1:13" ht="18" thickBot="1" x14ac:dyDescent="0.35">
      <c r="A3" s="132" t="s">
        <v>22</v>
      </c>
      <c r="B3" s="132"/>
      <c r="C3" s="121"/>
      <c r="D3" s="136"/>
      <c r="E3" s="136"/>
      <c r="F3" s="136"/>
      <c r="G3" s="132" t="s">
        <v>41</v>
      </c>
      <c r="H3" s="134"/>
      <c r="I3" s="134"/>
      <c r="J3" s="121"/>
      <c r="K3" s="121"/>
      <c r="L3" s="121"/>
      <c r="M3" s="121"/>
    </row>
    <row r="4" spans="1:13" ht="18" thickBot="1" x14ac:dyDescent="0.35">
      <c r="A4" s="133" t="s">
        <v>39</v>
      </c>
      <c r="B4" s="133"/>
      <c r="C4" s="121" t="s">
        <v>74</v>
      </c>
      <c r="D4" s="121"/>
      <c r="E4" s="121"/>
      <c r="F4" s="121"/>
      <c r="G4" s="132" t="s">
        <v>42</v>
      </c>
      <c r="H4" s="135"/>
      <c r="I4" s="135"/>
      <c r="J4" s="121"/>
      <c r="K4" s="121"/>
      <c r="L4" s="121"/>
      <c r="M4" s="121"/>
    </row>
    <row r="5" spans="1:13" ht="18.600000000000001" thickBot="1" x14ac:dyDescent="0.35">
      <c r="A5" s="137" t="s">
        <v>20</v>
      </c>
      <c r="B5" s="138"/>
      <c r="C5" s="139" t="s">
        <v>1</v>
      </c>
      <c r="D5" s="140"/>
      <c r="E5" s="140"/>
      <c r="F5" s="140"/>
      <c r="G5" s="140"/>
      <c r="H5" s="140"/>
      <c r="I5" s="141"/>
      <c r="J5" s="128" t="s">
        <v>2</v>
      </c>
      <c r="K5" s="129"/>
      <c r="L5" s="129"/>
      <c r="M5" s="130"/>
    </row>
    <row r="6" spans="1:13" s="19" customFormat="1" ht="42" thickBot="1" x14ac:dyDescent="0.35">
      <c r="A6" s="17" t="s">
        <v>3</v>
      </c>
      <c r="B6" s="17" t="s">
        <v>4</v>
      </c>
      <c r="C6" s="18" t="s">
        <v>5</v>
      </c>
      <c r="D6" s="18" t="s">
        <v>6</v>
      </c>
      <c r="E6" s="18" t="s">
        <v>7</v>
      </c>
      <c r="F6" s="18" t="s">
        <v>8</v>
      </c>
      <c r="G6" s="18" t="s">
        <v>9</v>
      </c>
      <c r="H6" s="18" t="s">
        <v>10</v>
      </c>
      <c r="I6" s="18" t="s">
        <v>11</v>
      </c>
      <c r="J6" s="11"/>
      <c r="K6" s="99" t="s">
        <v>12</v>
      </c>
      <c r="L6" s="131" t="s">
        <v>13</v>
      </c>
      <c r="M6" s="131"/>
    </row>
    <row r="7" spans="1:13" s="19" customFormat="1" ht="5.0999999999999996" customHeight="1" thickBot="1" x14ac:dyDescent="0.35">
      <c r="A7" s="142"/>
      <c r="B7" s="143"/>
      <c r="C7" s="143"/>
      <c r="D7" s="143"/>
      <c r="E7" s="143"/>
      <c r="F7" s="143"/>
      <c r="G7" s="143"/>
      <c r="H7" s="143"/>
      <c r="I7" s="143"/>
      <c r="J7" s="143"/>
      <c r="K7" s="143"/>
      <c r="L7" s="143"/>
      <c r="M7" s="144"/>
    </row>
    <row r="8" spans="1:13" ht="15.75" thickBot="1" x14ac:dyDescent="0.3">
      <c r="A8" s="20">
        <v>32</v>
      </c>
      <c r="B8" s="21">
        <v>41855</v>
      </c>
      <c r="C8" s="22"/>
      <c r="D8" s="22"/>
      <c r="E8" s="22"/>
      <c r="F8" s="22"/>
      <c r="G8" s="22"/>
      <c r="H8" s="22"/>
      <c r="I8" s="22"/>
      <c r="J8" s="11"/>
      <c r="K8" s="100">
        <f>SUM(C8:I8)</f>
        <v>0</v>
      </c>
      <c r="L8" s="124" t="s">
        <v>14</v>
      </c>
      <c r="M8" s="122" t="s">
        <v>43</v>
      </c>
    </row>
    <row r="9" spans="1:13" ht="15.75" thickBot="1" x14ac:dyDescent="0.3">
      <c r="A9" s="9">
        <f>A8+1</f>
        <v>33</v>
      </c>
      <c r="B9" s="10">
        <f t="shared" ref="B9:B63" si="0">+B8+7</f>
        <v>41862</v>
      </c>
      <c r="C9" s="22"/>
      <c r="D9" s="22"/>
      <c r="E9" s="22"/>
      <c r="F9" s="22"/>
      <c r="G9" s="22"/>
      <c r="H9" s="22"/>
      <c r="I9" s="22"/>
      <c r="J9" s="11"/>
      <c r="K9" s="100">
        <f t="shared" ref="K9:K63" si="1">SUM(C9:I9)</f>
        <v>0</v>
      </c>
      <c r="L9" s="124"/>
      <c r="M9" s="122"/>
    </row>
    <row r="10" spans="1:13" ht="15.75" thickBot="1" x14ac:dyDescent="0.3">
      <c r="A10" s="9">
        <f t="shared" ref="A10:A63" si="2">A9+1</f>
        <v>34</v>
      </c>
      <c r="B10" s="10">
        <f t="shared" si="0"/>
        <v>41869</v>
      </c>
      <c r="C10" s="22" t="s">
        <v>21</v>
      </c>
      <c r="D10" s="22" t="s">
        <v>21</v>
      </c>
      <c r="E10" s="22"/>
      <c r="F10" s="22"/>
      <c r="G10" s="22"/>
      <c r="H10" s="22"/>
      <c r="I10" s="22"/>
      <c r="J10" s="11"/>
      <c r="K10" s="100">
        <f t="shared" si="1"/>
        <v>0</v>
      </c>
      <c r="L10" s="124"/>
      <c r="M10" s="122"/>
    </row>
    <row r="11" spans="1:13" ht="15.75" thickBot="1" x14ac:dyDescent="0.3">
      <c r="A11" s="9">
        <f t="shared" si="2"/>
        <v>35</v>
      </c>
      <c r="B11" s="10">
        <f t="shared" si="0"/>
        <v>41876</v>
      </c>
      <c r="C11" s="22">
        <v>8</v>
      </c>
      <c r="D11" s="22">
        <v>8</v>
      </c>
      <c r="E11" s="22">
        <v>8</v>
      </c>
      <c r="F11" s="22">
        <v>8</v>
      </c>
      <c r="G11" s="22">
        <v>8</v>
      </c>
      <c r="H11" s="22"/>
      <c r="I11" s="22"/>
      <c r="J11" s="11"/>
      <c r="K11" s="100">
        <f t="shared" si="1"/>
        <v>40</v>
      </c>
      <c r="L11" s="124"/>
      <c r="M11" s="122"/>
    </row>
    <row r="12" spans="1:13" ht="15.75" thickBot="1" x14ac:dyDescent="0.3">
      <c r="A12" s="9">
        <f t="shared" si="2"/>
        <v>36</v>
      </c>
      <c r="B12" s="10">
        <f t="shared" si="0"/>
        <v>41883</v>
      </c>
      <c r="C12" s="22" t="s">
        <v>21</v>
      </c>
      <c r="D12" s="22"/>
      <c r="E12" s="22" t="s">
        <v>21</v>
      </c>
      <c r="F12" s="22">
        <v>8</v>
      </c>
      <c r="G12" s="22">
        <v>8</v>
      </c>
      <c r="H12" s="22"/>
      <c r="I12" s="22"/>
      <c r="J12" s="11"/>
      <c r="K12" s="100">
        <f t="shared" si="1"/>
        <v>16</v>
      </c>
      <c r="L12" s="124"/>
      <c r="M12" s="122"/>
    </row>
    <row r="13" spans="1:13" ht="15.75" thickBot="1" x14ac:dyDescent="0.3">
      <c r="A13" s="9">
        <f t="shared" si="2"/>
        <v>37</v>
      </c>
      <c r="B13" s="10">
        <f t="shared" si="0"/>
        <v>41890</v>
      </c>
      <c r="C13" s="22" t="s">
        <v>21</v>
      </c>
      <c r="D13" s="22"/>
      <c r="E13" s="22" t="s">
        <v>21</v>
      </c>
      <c r="F13" s="22">
        <v>8</v>
      </c>
      <c r="G13" s="22">
        <v>8</v>
      </c>
      <c r="H13" s="22"/>
      <c r="I13" s="22"/>
      <c r="J13" s="11"/>
      <c r="K13" s="100">
        <f t="shared" si="1"/>
        <v>16</v>
      </c>
      <c r="L13" s="124"/>
      <c r="M13" s="122"/>
    </row>
    <row r="14" spans="1:13" ht="15.75" thickBot="1" x14ac:dyDescent="0.3">
      <c r="A14" s="9">
        <f t="shared" si="2"/>
        <v>38</v>
      </c>
      <c r="B14" s="10">
        <f t="shared" si="0"/>
        <v>41897</v>
      </c>
      <c r="C14" s="22" t="s">
        <v>21</v>
      </c>
      <c r="D14" s="22"/>
      <c r="E14" s="22" t="s">
        <v>21</v>
      </c>
      <c r="F14" s="22">
        <v>8</v>
      </c>
      <c r="G14" s="22">
        <v>8</v>
      </c>
      <c r="H14" s="22"/>
      <c r="I14" s="22"/>
      <c r="J14" s="11"/>
      <c r="K14" s="100">
        <f t="shared" si="1"/>
        <v>16</v>
      </c>
      <c r="L14" s="124"/>
      <c r="M14" s="122"/>
    </row>
    <row r="15" spans="1:13" ht="15.75" thickBot="1" x14ac:dyDescent="0.3">
      <c r="A15" s="9">
        <f t="shared" si="2"/>
        <v>39</v>
      </c>
      <c r="B15" s="10">
        <f t="shared" si="0"/>
        <v>41904</v>
      </c>
      <c r="C15" s="22" t="s">
        <v>21</v>
      </c>
      <c r="D15" s="22"/>
      <c r="E15" s="22" t="s">
        <v>21</v>
      </c>
      <c r="F15" s="22">
        <v>8</v>
      </c>
      <c r="G15" s="22">
        <v>8</v>
      </c>
      <c r="H15" s="22"/>
      <c r="I15" s="22"/>
      <c r="J15" s="11"/>
      <c r="K15" s="100">
        <f t="shared" si="1"/>
        <v>16</v>
      </c>
      <c r="L15" s="124"/>
      <c r="M15" s="122"/>
    </row>
    <row r="16" spans="1:13" ht="15.75" thickBot="1" x14ac:dyDescent="0.3">
      <c r="A16" s="9">
        <f t="shared" si="2"/>
        <v>40</v>
      </c>
      <c r="B16" s="10">
        <f t="shared" si="0"/>
        <v>41911</v>
      </c>
      <c r="C16" s="22" t="s">
        <v>21</v>
      </c>
      <c r="D16" s="22"/>
      <c r="E16" s="22" t="s">
        <v>21</v>
      </c>
      <c r="F16" s="22">
        <v>8</v>
      </c>
      <c r="G16" s="22">
        <v>8</v>
      </c>
      <c r="H16" s="22"/>
      <c r="I16" s="22"/>
      <c r="J16" s="11"/>
      <c r="K16" s="100">
        <f t="shared" si="1"/>
        <v>16</v>
      </c>
      <c r="L16" s="124"/>
      <c r="M16" s="122"/>
    </row>
    <row r="17" spans="1:13" ht="18" thickBot="1" x14ac:dyDescent="0.35">
      <c r="A17" s="9">
        <f t="shared" si="2"/>
        <v>41</v>
      </c>
      <c r="B17" s="10">
        <f t="shared" si="0"/>
        <v>41918</v>
      </c>
      <c r="C17" s="22" t="s">
        <v>21</v>
      </c>
      <c r="D17" s="23"/>
      <c r="E17" s="22" t="s">
        <v>21</v>
      </c>
      <c r="F17" s="22">
        <v>8</v>
      </c>
      <c r="G17" s="22">
        <v>8</v>
      </c>
      <c r="H17" s="22"/>
      <c r="I17" s="23"/>
      <c r="J17" s="12"/>
      <c r="K17" s="100">
        <f t="shared" si="1"/>
        <v>16</v>
      </c>
      <c r="L17" s="106">
        <f>SUM(K8:K17)</f>
        <v>136</v>
      </c>
      <c r="M17" s="107">
        <f>'Week 1 tm 10'!$U$33</f>
        <v>0</v>
      </c>
    </row>
    <row r="18" spans="1:13" ht="4.9000000000000004" customHeight="1" thickBot="1" x14ac:dyDescent="0.35">
      <c r="A18" s="5"/>
      <c r="B18" s="6"/>
      <c r="C18" s="7"/>
      <c r="D18" s="7"/>
      <c r="E18" s="7"/>
      <c r="F18" s="7"/>
      <c r="G18" s="7"/>
      <c r="H18" s="7"/>
      <c r="I18" s="7"/>
      <c r="J18" s="4"/>
      <c r="K18" s="102"/>
      <c r="L18" s="103"/>
      <c r="M18" s="103"/>
    </row>
    <row r="19" spans="1:13" ht="15.75" thickBot="1" x14ac:dyDescent="0.3">
      <c r="A19" s="9">
        <f>A17+1</f>
        <v>42</v>
      </c>
      <c r="B19" s="10">
        <f>+B17+7</f>
        <v>41925</v>
      </c>
      <c r="C19" s="22" t="s">
        <v>21</v>
      </c>
      <c r="D19" s="22" t="s">
        <v>21</v>
      </c>
      <c r="E19" s="22" t="s">
        <v>21</v>
      </c>
      <c r="F19" s="22">
        <v>0</v>
      </c>
      <c r="G19" s="22">
        <v>0</v>
      </c>
      <c r="H19" s="22" t="s">
        <v>21</v>
      </c>
      <c r="I19" s="22"/>
      <c r="J19" s="11"/>
      <c r="K19" s="100">
        <f t="shared" si="1"/>
        <v>0</v>
      </c>
      <c r="L19" s="124" t="s">
        <v>15</v>
      </c>
      <c r="M19" s="122" t="s">
        <v>43</v>
      </c>
    </row>
    <row r="20" spans="1:13" ht="15.75" thickBot="1" x14ac:dyDescent="0.3">
      <c r="A20" s="9">
        <f t="shared" si="2"/>
        <v>43</v>
      </c>
      <c r="B20" s="10">
        <f t="shared" si="0"/>
        <v>41932</v>
      </c>
      <c r="C20" s="22" t="s">
        <v>21</v>
      </c>
      <c r="D20" s="22"/>
      <c r="E20" s="22" t="s">
        <v>21</v>
      </c>
      <c r="F20" s="22">
        <v>8</v>
      </c>
      <c r="G20" s="22">
        <v>8</v>
      </c>
      <c r="H20" s="22" t="s">
        <v>21</v>
      </c>
      <c r="I20" s="22"/>
      <c r="J20" s="11"/>
      <c r="K20" s="100">
        <f t="shared" si="1"/>
        <v>16</v>
      </c>
      <c r="L20" s="124"/>
      <c r="M20" s="123"/>
    </row>
    <row r="21" spans="1:13" ht="15.75" thickBot="1" x14ac:dyDescent="0.3">
      <c r="A21" s="9">
        <f t="shared" si="2"/>
        <v>44</v>
      </c>
      <c r="B21" s="10">
        <f t="shared" si="0"/>
        <v>41939</v>
      </c>
      <c r="C21" s="22" t="s">
        <v>21</v>
      </c>
      <c r="D21" s="22"/>
      <c r="E21" s="22" t="s">
        <v>21</v>
      </c>
      <c r="F21" s="22">
        <v>8</v>
      </c>
      <c r="G21" s="22">
        <v>8</v>
      </c>
      <c r="H21" s="22" t="s">
        <v>21</v>
      </c>
      <c r="I21" s="22"/>
      <c r="J21" s="11"/>
      <c r="K21" s="100">
        <f t="shared" si="1"/>
        <v>16</v>
      </c>
      <c r="L21" s="124"/>
      <c r="M21" s="123"/>
    </row>
    <row r="22" spans="1:13" ht="15.75" thickBot="1" x14ac:dyDescent="0.3">
      <c r="A22" s="9">
        <f t="shared" si="2"/>
        <v>45</v>
      </c>
      <c r="B22" s="10">
        <f t="shared" si="0"/>
        <v>41946</v>
      </c>
      <c r="C22" s="22" t="s">
        <v>21</v>
      </c>
      <c r="D22" s="22"/>
      <c r="E22" s="22" t="s">
        <v>21</v>
      </c>
      <c r="F22" s="22">
        <v>8</v>
      </c>
      <c r="G22" s="22">
        <v>8</v>
      </c>
      <c r="H22" s="22" t="s">
        <v>21</v>
      </c>
      <c r="I22" s="22"/>
      <c r="J22" s="11"/>
      <c r="K22" s="100">
        <f t="shared" si="1"/>
        <v>16</v>
      </c>
      <c r="L22" s="124"/>
      <c r="M22" s="123"/>
    </row>
    <row r="23" spans="1:13" ht="15.75" thickBot="1" x14ac:dyDescent="0.3">
      <c r="A23" s="9">
        <f t="shared" si="2"/>
        <v>46</v>
      </c>
      <c r="B23" s="10">
        <f t="shared" si="0"/>
        <v>41953</v>
      </c>
      <c r="C23" s="22" t="s">
        <v>21</v>
      </c>
      <c r="D23" s="22"/>
      <c r="E23" s="22" t="s">
        <v>21</v>
      </c>
      <c r="F23" s="22">
        <v>8</v>
      </c>
      <c r="G23" s="22">
        <v>8</v>
      </c>
      <c r="H23" s="22" t="s">
        <v>21</v>
      </c>
      <c r="I23" s="22"/>
      <c r="J23" s="11"/>
      <c r="K23" s="100">
        <f t="shared" si="1"/>
        <v>16</v>
      </c>
      <c r="L23" s="124"/>
      <c r="M23" s="123"/>
    </row>
    <row r="24" spans="1:13" ht="15.75" thickBot="1" x14ac:dyDescent="0.3">
      <c r="A24" s="9">
        <f t="shared" si="2"/>
        <v>47</v>
      </c>
      <c r="B24" s="10">
        <f t="shared" si="0"/>
        <v>41960</v>
      </c>
      <c r="C24" s="22" t="s">
        <v>21</v>
      </c>
      <c r="D24" s="22"/>
      <c r="E24" s="22" t="s">
        <v>21</v>
      </c>
      <c r="F24" s="22">
        <v>0</v>
      </c>
      <c r="G24" s="22">
        <v>0</v>
      </c>
      <c r="H24" s="22" t="s">
        <v>21</v>
      </c>
      <c r="I24" s="22"/>
      <c r="J24" s="11"/>
      <c r="K24" s="100">
        <f t="shared" si="1"/>
        <v>0</v>
      </c>
      <c r="L24" s="124"/>
      <c r="M24" s="123"/>
    </row>
    <row r="25" spans="1:13" ht="15.75" thickBot="1" x14ac:dyDescent="0.3">
      <c r="A25" s="9">
        <f t="shared" si="2"/>
        <v>48</v>
      </c>
      <c r="B25" s="10">
        <f t="shared" si="0"/>
        <v>41967</v>
      </c>
      <c r="C25" s="22" t="s">
        <v>21</v>
      </c>
      <c r="D25" s="22"/>
      <c r="E25" s="22" t="s">
        <v>21</v>
      </c>
      <c r="F25" s="22">
        <v>8</v>
      </c>
      <c r="G25" s="22">
        <v>8</v>
      </c>
      <c r="H25" s="22" t="s">
        <v>21</v>
      </c>
      <c r="I25" s="22"/>
      <c r="J25" s="11"/>
      <c r="K25" s="100">
        <f t="shared" si="1"/>
        <v>16</v>
      </c>
      <c r="L25" s="124"/>
      <c r="M25" s="123"/>
    </row>
    <row r="26" spans="1:13" ht="15.75" thickBot="1" x14ac:dyDescent="0.3">
      <c r="A26" s="9">
        <f t="shared" si="2"/>
        <v>49</v>
      </c>
      <c r="B26" s="10">
        <f t="shared" si="0"/>
        <v>41974</v>
      </c>
      <c r="C26" s="22" t="s">
        <v>21</v>
      </c>
      <c r="D26" s="22"/>
      <c r="E26" s="22" t="s">
        <v>21</v>
      </c>
      <c r="F26" s="22">
        <v>8</v>
      </c>
      <c r="G26" s="22">
        <v>8</v>
      </c>
      <c r="H26" s="22" t="s">
        <v>21</v>
      </c>
      <c r="I26" s="22"/>
      <c r="J26" s="11"/>
      <c r="K26" s="100">
        <f t="shared" si="1"/>
        <v>16</v>
      </c>
      <c r="L26" s="124"/>
      <c r="M26" s="123"/>
    </row>
    <row r="27" spans="1:13" ht="15.75" thickBot="1" x14ac:dyDescent="0.3">
      <c r="A27" s="9">
        <f t="shared" si="2"/>
        <v>50</v>
      </c>
      <c r="B27" s="10">
        <f t="shared" si="0"/>
        <v>41981</v>
      </c>
      <c r="C27" s="22" t="s">
        <v>21</v>
      </c>
      <c r="D27" s="22"/>
      <c r="E27" s="22" t="s">
        <v>21</v>
      </c>
      <c r="F27" s="22">
        <v>8</v>
      </c>
      <c r="G27" s="22">
        <v>8</v>
      </c>
      <c r="H27" s="22" t="s">
        <v>21</v>
      </c>
      <c r="I27" s="22"/>
      <c r="J27" s="11"/>
      <c r="K27" s="100">
        <f t="shared" si="1"/>
        <v>16</v>
      </c>
      <c r="L27" s="124"/>
      <c r="M27" s="123"/>
    </row>
    <row r="28" spans="1:13" ht="18.75" thickBot="1" x14ac:dyDescent="0.3">
      <c r="A28" s="9">
        <f t="shared" si="2"/>
        <v>51</v>
      </c>
      <c r="B28" s="10">
        <f t="shared" si="0"/>
        <v>41988</v>
      </c>
      <c r="C28" s="22" t="s">
        <v>21</v>
      </c>
      <c r="D28" s="23"/>
      <c r="E28" s="22" t="s">
        <v>21</v>
      </c>
      <c r="F28" s="22">
        <v>8</v>
      </c>
      <c r="G28" s="22">
        <v>8</v>
      </c>
      <c r="H28" s="22" t="s">
        <v>21</v>
      </c>
      <c r="I28" s="24"/>
      <c r="J28" s="12"/>
      <c r="K28" s="100">
        <f t="shared" si="1"/>
        <v>16</v>
      </c>
      <c r="L28" s="106">
        <f>SUM(K8:K28)</f>
        <v>264</v>
      </c>
      <c r="M28" s="107">
        <f>'Week 11 tm 20'!$U$33+M17</f>
        <v>0</v>
      </c>
    </row>
    <row r="29" spans="1:13" ht="4.9000000000000004" customHeight="1" thickBot="1" x14ac:dyDescent="0.3">
      <c r="A29" s="5"/>
      <c r="B29" s="6"/>
      <c r="C29" s="7"/>
      <c r="D29" s="7"/>
      <c r="E29" s="7"/>
      <c r="F29" s="7"/>
      <c r="G29" s="7"/>
      <c r="H29" s="7"/>
      <c r="I29" s="7"/>
      <c r="J29" s="4"/>
      <c r="K29" s="102"/>
      <c r="L29" s="103"/>
      <c r="M29" s="103"/>
    </row>
    <row r="30" spans="1:13" ht="15.75" thickBot="1" x14ac:dyDescent="0.3">
      <c r="A30" s="9">
        <f>A28+1</f>
        <v>52</v>
      </c>
      <c r="B30" s="10">
        <f>+B28+7</f>
        <v>41995</v>
      </c>
      <c r="C30" s="22"/>
      <c r="D30" s="22"/>
      <c r="E30" s="22" t="s">
        <v>21</v>
      </c>
      <c r="F30" s="22">
        <v>0</v>
      </c>
      <c r="G30" s="22">
        <v>0</v>
      </c>
      <c r="H30" s="22" t="s">
        <v>21</v>
      </c>
      <c r="I30" s="23"/>
      <c r="J30" s="12"/>
      <c r="K30" s="100">
        <f t="shared" si="1"/>
        <v>0</v>
      </c>
      <c r="L30" s="124" t="s">
        <v>16</v>
      </c>
      <c r="M30" s="120" t="s">
        <v>43</v>
      </c>
    </row>
    <row r="31" spans="1:13" ht="15.75" thickBot="1" x14ac:dyDescent="0.3">
      <c r="A31" s="9">
        <v>1</v>
      </c>
      <c r="B31" s="10">
        <f t="shared" si="0"/>
        <v>42002</v>
      </c>
      <c r="C31" s="22"/>
      <c r="D31" s="22"/>
      <c r="E31" s="22" t="s">
        <v>21</v>
      </c>
      <c r="F31" s="22">
        <v>0</v>
      </c>
      <c r="G31" s="22">
        <v>0</v>
      </c>
      <c r="H31" s="22" t="s">
        <v>21</v>
      </c>
      <c r="I31" s="22"/>
      <c r="J31" s="11"/>
      <c r="K31" s="100">
        <f t="shared" si="1"/>
        <v>0</v>
      </c>
      <c r="L31" s="124"/>
      <c r="M31" s="120"/>
    </row>
    <row r="32" spans="1:13" ht="15.75" thickBot="1" x14ac:dyDescent="0.3">
      <c r="A32" s="9">
        <f>A31+1</f>
        <v>2</v>
      </c>
      <c r="B32" s="10">
        <f>+B31+7</f>
        <v>42009</v>
      </c>
      <c r="C32" s="22"/>
      <c r="D32" s="22"/>
      <c r="E32" s="22" t="s">
        <v>21</v>
      </c>
      <c r="F32" s="22">
        <v>0</v>
      </c>
      <c r="G32" s="22">
        <v>8</v>
      </c>
      <c r="H32" s="22" t="s">
        <v>21</v>
      </c>
      <c r="I32" s="22"/>
      <c r="J32" s="11"/>
      <c r="K32" s="100">
        <f t="shared" si="1"/>
        <v>8</v>
      </c>
      <c r="L32" s="124"/>
      <c r="M32" s="120"/>
    </row>
    <row r="33" spans="1:13" ht="15.75" thickBot="1" x14ac:dyDescent="0.3">
      <c r="A33" s="9">
        <f t="shared" si="2"/>
        <v>3</v>
      </c>
      <c r="B33" s="10">
        <f t="shared" si="0"/>
        <v>42016</v>
      </c>
      <c r="C33" s="22"/>
      <c r="D33" s="22"/>
      <c r="E33" s="22" t="s">
        <v>21</v>
      </c>
      <c r="F33" s="22">
        <v>0</v>
      </c>
      <c r="G33" s="22">
        <v>8</v>
      </c>
      <c r="H33" s="22" t="s">
        <v>21</v>
      </c>
      <c r="I33" s="22"/>
      <c r="J33" s="11"/>
      <c r="K33" s="100">
        <f t="shared" si="1"/>
        <v>8</v>
      </c>
      <c r="L33" s="124"/>
      <c r="M33" s="120"/>
    </row>
    <row r="34" spans="1:13" ht="15.75" thickBot="1" x14ac:dyDescent="0.3">
      <c r="A34" s="9">
        <f t="shared" si="2"/>
        <v>4</v>
      </c>
      <c r="B34" s="10">
        <f t="shared" si="0"/>
        <v>42023</v>
      </c>
      <c r="C34" s="22"/>
      <c r="D34" s="22"/>
      <c r="E34" s="22" t="s">
        <v>21</v>
      </c>
      <c r="F34" s="22">
        <v>0</v>
      </c>
      <c r="G34" s="22">
        <v>8</v>
      </c>
      <c r="H34" s="22" t="s">
        <v>21</v>
      </c>
      <c r="I34" s="22"/>
      <c r="J34" s="11"/>
      <c r="K34" s="100">
        <f t="shared" si="1"/>
        <v>8</v>
      </c>
      <c r="L34" s="124"/>
      <c r="M34" s="120"/>
    </row>
    <row r="35" spans="1:13" ht="15.75" thickBot="1" x14ac:dyDescent="0.3">
      <c r="A35" s="9">
        <f t="shared" si="2"/>
        <v>5</v>
      </c>
      <c r="B35" s="10">
        <f t="shared" si="0"/>
        <v>42030</v>
      </c>
      <c r="C35" s="22"/>
      <c r="D35" s="22"/>
      <c r="E35" s="22" t="s">
        <v>21</v>
      </c>
      <c r="F35" s="22">
        <v>0</v>
      </c>
      <c r="G35" s="22">
        <v>8</v>
      </c>
      <c r="H35" s="22"/>
      <c r="I35" s="22"/>
      <c r="J35" s="11"/>
      <c r="K35" s="100">
        <f t="shared" si="1"/>
        <v>8</v>
      </c>
      <c r="L35" s="124"/>
      <c r="M35" s="120"/>
    </row>
    <row r="36" spans="1:13" ht="15.75" thickBot="1" x14ac:dyDescent="0.3">
      <c r="A36" s="9">
        <f t="shared" si="2"/>
        <v>6</v>
      </c>
      <c r="B36" s="10">
        <f t="shared" si="0"/>
        <v>42037</v>
      </c>
      <c r="C36" s="22" t="s">
        <v>21</v>
      </c>
      <c r="D36" s="22"/>
      <c r="E36" s="22" t="s">
        <v>21</v>
      </c>
      <c r="F36" s="22">
        <v>0</v>
      </c>
      <c r="G36" s="22">
        <v>8</v>
      </c>
      <c r="H36" s="22"/>
      <c r="I36" s="22"/>
      <c r="J36" s="11"/>
      <c r="K36" s="100">
        <f t="shared" si="1"/>
        <v>8</v>
      </c>
      <c r="L36" s="124"/>
      <c r="M36" s="120"/>
    </row>
    <row r="37" spans="1:13" ht="15.75" thickBot="1" x14ac:dyDescent="0.3">
      <c r="A37" s="9">
        <f t="shared" si="2"/>
        <v>7</v>
      </c>
      <c r="B37" s="10">
        <f t="shared" si="0"/>
        <v>42044</v>
      </c>
      <c r="C37" s="22" t="s">
        <v>21</v>
      </c>
      <c r="D37" s="22"/>
      <c r="E37" s="22" t="s">
        <v>21</v>
      </c>
      <c r="F37" s="22">
        <v>0</v>
      </c>
      <c r="G37" s="22">
        <v>0</v>
      </c>
      <c r="H37" s="22"/>
      <c r="I37" s="22"/>
      <c r="J37" s="11"/>
      <c r="K37" s="100">
        <f t="shared" si="1"/>
        <v>0</v>
      </c>
      <c r="L37" s="124"/>
      <c r="M37" s="120"/>
    </row>
    <row r="38" spans="1:13" ht="15.75" thickBot="1" x14ac:dyDescent="0.3">
      <c r="A38" s="9">
        <f t="shared" si="2"/>
        <v>8</v>
      </c>
      <c r="B38" s="10">
        <f t="shared" si="0"/>
        <v>42051</v>
      </c>
      <c r="C38" s="22" t="s">
        <v>21</v>
      </c>
      <c r="D38" s="22"/>
      <c r="E38" s="22" t="s">
        <v>21</v>
      </c>
      <c r="F38" s="22">
        <v>0</v>
      </c>
      <c r="G38" s="22">
        <v>0</v>
      </c>
      <c r="H38" s="22"/>
      <c r="I38" s="22"/>
      <c r="J38" s="11"/>
      <c r="K38" s="100">
        <f t="shared" si="1"/>
        <v>0</v>
      </c>
      <c r="L38" s="124"/>
      <c r="M38" s="120"/>
    </row>
    <row r="39" spans="1:13" ht="18.75" thickBot="1" x14ac:dyDescent="0.3">
      <c r="A39" s="9">
        <f t="shared" si="2"/>
        <v>9</v>
      </c>
      <c r="B39" s="10">
        <f t="shared" si="0"/>
        <v>42058</v>
      </c>
      <c r="C39" s="22" t="s">
        <v>21</v>
      </c>
      <c r="D39" s="23"/>
      <c r="E39" s="22" t="s">
        <v>21</v>
      </c>
      <c r="F39" s="22">
        <v>0</v>
      </c>
      <c r="G39" s="22">
        <v>0</v>
      </c>
      <c r="H39" s="22"/>
      <c r="I39" s="25"/>
      <c r="J39" s="13"/>
      <c r="K39" s="100">
        <f t="shared" si="1"/>
        <v>0</v>
      </c>
      <c r="L39" s="101">
        <f>SUM(K8:K39)</f>
        <v>304</v>
      </c>
      <c r="M39" s="107">
        <f>'Week 21 tm 30'!$U$33+M28</f>
        <v>0</v>
      </c>
    </row>
    <row r="40" spans="1:13" ht="4.9000000000000004" customHeight="1" thickBot="1" x14ac:dyDescent="0.3">
      <c r="A40" s="14"/>
      <c r="B40" s="15"/>
      <c r="C40" s="16"/>
      <c r="D40" s="16"/>
      <c r="E40" s="16"/>
      <c r="F40" s="16"/>
      <c r="G40" s="16"/>
      <c r="H40" s="16"/>
      <c r="I40" s="16"/>
      <c r="J40" s="12"/>
      <c r="K40" s="104"/>
      <c r="L40" s="103"/>
      <c r="M40" s="103"/>
    </row>
    <row r="41" spans="1:13" ht="15.75" thickBot="1" x14ac:dyDescent="0.3">
      <c r="A41" s="9">
        <f>A39+1</f>
        <v>10</v>
      </c>
      <c r="B41" s="10">
        <f>+B39+7</f>
        <v>42065</v>
      </c>
      <c r="C41" s="22"/>
      <c r="D41" s="22"/>
      <c r="E41" s="22" t="s">
        <v>21</v>
      </c>
      <c r="F41" s="22">
        <v>8</v>
      </c>
      <c r="G41" s="22">
        <v>8</v>
      </c>
      <c r="H41" s="22" t="s">
        <v>21</v>
      </c>
      <c r="I41" s="22"/>
      <c r="J41" s="11"/>
      <c r="K41" s="100">
        <f t="shared" si="1"/>
        <v>16</v>
      </c>
      <c r="L41" s="124" t="s">
        <v>17</v>
      </c>
      <c r="M41" s="120" t="s">
        <v>43</v>
      </c>
    </row>
    <row r="42" spans="1:13" ht="15.75" thickBot="1" x14ac:dyDescent="0.3">
      <c r="A42" s="9">
        <f t="shared" si="2"/>
        <v>11</v>
      </c>
      <c r="B42" s="10">
        <f t="shared" si="0"/>
        <v>42072</v>
      </c>
      <c r="C42" s="22"/>
      <c r="D42" s="22"/>
      <c r="E42" s="22" t="s">
        <v>21</v>
      </c>
      <c r="F42" s="22">
        <v>8</v>
      </c>
      <c r="G42" s="22">
        <v>8</v>
      </c>
      <c r="H42" s="22" t="s">
        <v>21</v>
      </c>
      <c r="I42" s="22"/>
      <c r="J42" s="11"/>
      <c r="K42" s="100">
        <f t="shared" si="1"/>
        <v>16</v>
      </c>
      <c r="L42" s="124"/>
      <c r="M42" s="120"/>
    </row>
    <row r="43" spans="1:13" ht="15.75" thickBot="1" x14ac:dyDescent="0.3">
      <c r="A43" s="9">
        <f t="shared" si="2"/>
        <v>12</v>
      </c>
      <c r="B43" s="10">
        <f t="shared" si="0"/>
        <v>42079</v>
      </c>
      <c r="C43" s="22"/>
      <c r="D43" s="22"/>
      <c r="E43" s="22" t="s">
        <v>21</v>
      </c>
      <c r="F43" s="22">
        <v>8</v>
      </c>
      <c r="G43" s="22">
        <v>8</v>
      </c>
      <c r="H43" s="22" t="s">
        <v>21</v>
      </c>
      <c r="I43" s="22"/>
      <c r="J43" s="11"/>
      <c r="K43" s="100">
        <f t="shared" si="1"/>
        <v>16</v>
      </c>
      <c r="L43" s="124"/>
      <c r="M43" s="120"/>
    </row>
    <row r="44" spans="1:13" ht="15.75" thickBot="1" x14ac:dyDescent="0.3">
      <c r="A44" s="9">
        <f t="shared" si="2"/>
        <v>13</v>
      </c>
      <c r="B44" s="10">
        <f t="shared" si="0"/>
        <v>42086</v>
      </c>
      <c r="C44" s="22"/>
      <c r="D44" s="22"/>
      <c r="E44" s="22" t="s">
        <v>21</v>
      </c>
      <c r="F44" s="22">
        <v>8</v>
      </c>
      <c r="G44" s="22">
        <v>8</v>
      </c>
      <c r="H44" s="22" t="s">
        <v>21</v>
      </c>
      <c r="I44" s="22"/>
      <c r="J44" s="11"/>
      <c r="K44" s="100">
        <f t="shared" si="1"/>
        <v>16</v>
      </c>
      <c r="L44" s="124"/>
      <c r="M44" s="120"/>
    </row>
    <row r="45" spans="1:13" ht="15.75" thickBot="1" x14ac:dyDescent="0.3">
      <c r="A45" s="9">
        <f t="shared" si="2"/>
        <v>14</v>
      </c>
      <c r="B45" s="10">
        <f t="shared" si="0"/>
        <v>42093</v>
      </c>
      <c r="C45" s="22"/>
      <c r="D45" s="22"/>
      <c r="E45" s="22" t="s">
        <v>21</v>
      </c>
      <c r="F45" s="22">
        <v>0</v>
      </c>
      <c r="G45" s="22">
        <v>0</v>
      </c>
      <c r="H45" s="22" t="s">
        <v>21</v>
      </c>
      <c r="I45" s="22"/>
      <c r="J45" s="11"/>
      <c r="K45" s="100">
        <f t="shared" si="1"/>
        <v>0</v>
      </c>
      <c r="L45" s="124"/>
      <c r="M45" s="120"/>
    </row>
    <row r="46" spans="1:13" ht="15.75" thickBot="1" x14ac:dyDescent="0.3">
      <c r="A46" s="9">
        <f t="shared" si="2"/>
        <v>15</v>
      </c>
      <c r="B46" s="10">
        <f t="shared" si="0"/>
        <v>42100</v>
      </c>
      <c r="C46" s="22"/>
      <c r="D46" s="22"/>
      <c r="E46" s="22" t="s">
        <v>21</v>
      </c>
      <c r="F46" s="22">
        <v>8</v>
      </c>
      <c r="G46" s="22">
        <v>8</v>
      </c>
      <c r="H46" s="22" t="s">
        <v>21</v>
      </c>
      <c r="I46" s="22"/>
      <c r="J46" s="11"/>
      <c r="K46" s="100">
        <f t="shared" si="1"/>
        <v>16</v>
      </c>
      <c r="L46" s="124"/>
      <c r="M46" s="120"/>
    </row>
    <row r="47" spans="1:13" ht="15.75" thickBot="1" x14ac:dyDescent="0.3">
      <c r="A47" s="9">
        <f t="shared" si="2"/>
        <v>16</v>
      </c>
      <c r="B47" s="10">
        <f t="shared" si="0"/>
        <v>42107</v>
      </c>
      <c r="C47" s="22"/>
      <c r="D47" s="22"/>
      <c r="E47" s="22" t="s">
        <v>21</v>
      </c>
      <c r="F47" s="22">
        <v>8</v>
      </c>
      <c r="G47" s="22">
        <v>8</v>
      </c>
      <c r="H47" s="22" t="s">
        <v>21</v>
      </c>
      <c r="I47" s="22"/>
      <c r="J47" s="11"/>
      <c r="K47" s="100">
        <f t="shared" si="1"/>
        <v>16</v>
      </c>
      <c r="L47" s="124"/>
      <c r="M47" s="120"/>
    </row>
    <row r="48" spans="1:13" ht="15.75" thickBot="1" x14ac:dyDescent="0.3">
      <c r="A48" s="9">
        <f t="shared" si="2"/>
        <v>17</v>
      </c>
      <c r="B48" s="10">
        <f t="shared" si="0"/>
        <v>42114</v>
      </c>
      <c r="C48" s="22"/>
      <c r="D48" s="22"/>
      <c r="E48" s="22" t="s">
        <v>21</v>
      </c>
      <c r="F48" s="22">
        <v>8</v>
      </c>
      <c r="G48" s="22">
        <v>8</v>
      </c>
      <c r="H48" s="22" t="s">
        <v>21</v>
      </c>
      <c r="I48" s="22"/>
      <c r="J48" s="11"/>
      <c r="K48" s="100">
        <f t="shared" si="1"/>
        <v>16</v>
      </c>
      <c r="L48" s="124"/>
      <c r="M48" s="120"/>
    </row>
    <row r="49" spans="1:13" ht="15.75" thickBot="1" x14ac:dyDescent="0.3">
      <c r="A49" s="9">
        <f t="shared" si="2"/>
        <v>18</v>
      </c>
      <c r="B49" s="10">
        <f t="shared" si="0"/>
        <v>42121</v>
      </c>
      <c r="C49" s="22"/>
      <c r="D49" s="22"/>
      <c r="E49" s="22" t="s">
        <v>21</v>
      </c>
      <c r="F49" s="22">
        <v>0</v>
      </c>
      <c r="G49" s="22">
        <v>0</v>
      </c>
      <c r="H49" s="22" t="s">
        <v>21</v>
      </c>
      <c r="I49" s="22"/>
      <c r="J49" s="11"/>
      <c r="K49" s="100">
        <f t="shared" si="1"/>
        <v>0</v>
      </c>
      <c r="L49" s="124"/>
      <c r="M49" s="120"/>
    </row>
    <row r="50" spans="1:13" ht="17.25" thickBot="1" x14ac:dyDescent="0.3">
      <c r="A50" s="9">
        <f t="shared" si="2"/>
        <v>19</v>
      </c>
      <c r="B50" s="10">
        <f t="shared" si="0"/>
        <v>42128</v>
      </c>
      <c r="C50" s="22"/>
      <c r="D50" s="23"/>
      <c r="E50" s="22" t="s">
        <v>21</v>
      </c>
      <c r="F50" s="22">
        <v>0</v>
      </c>
      <c r="G50" s="22">
        <v>0</v>
      </c>
      <c r="H50" s="22" t="s">
        <v>21</v>
      </c>
      <c r="I50" s="25"/>
      <c r="J50" s="13"/>
      <c r="K50" s="100">
        <f t="shared" si="1"/>
        <v>0</v>
      </c>
      <c r="L50" s="124"/>
      <c r="M50" s="120"/>
    </row>
    <row r="51" spans="1:13" ht="18.75" thickBot="1" x14ac:dyDescent="0.3">
      <c r="A51" s="9">
        <f>A50+1</f>
        <v>20</v>
      </c>
      <c r="B51" s="10">
        <f>+B50+7</f>
        <v>42135</v>
      </c>
      <c r="C51" s="22"/>
      <c r="D51" s="22"/>
      <c r="E51" s="22" t="s">
        <v>21</v>
      </c>
      <c r="F51" s="22">
        <v>0</v>
      </c>
      <c r="G51" s="22">
        <v>0</v>
      </c>
      <c r="H51" s="22" t="s">
        <v>21</v>
      </c>
      <c r="I51" s="22"/>
      <c r="J51" s="11"/>
      <c r="K51" s="100">
        <f t="shared" si="1"/>
        <v>0</v>
      </c>
      <c r="L51" s="101">
        <f>SUM(C8:I51)</f>
        <v>416</v>
      </c>
      <c r="M51" s="107">
        <f>'Week 31 tm 41'!$V$33+M39</f>
        <v>0</v>
      </c>
    </row>
    <row r="52" spans="1:13" ht="4.9000000000000004" customHeight="1" thickBot="1" x14ac:dyDescent="0.3">
      <c r="A52" s="14"/>
      <c r="B52" s="15"/>
      <c r="C52" s="16"/>
      <c r="D52" s="16"/>
      <c r="E52" s="16"/>
      <c r="F52" s="16"/>
      <c r="G52" s="16"/>
      <c r="H52" s="16"/>
      <c r="I52" s="16"/>
      <c r="J52" s="12"/>
      <c r="K52" s="104"/>
      <c r="L52" s="103"/>
      <c r="M52" s="103"/>
    </row>
    <row r="53" spans="1:13" ht="15.75" thickBot="1" x14ac:dyDescent="0.3">
      <c r="A53" s="9">
        <f>A51+1</f>
        <v>21</v>
      </c>
      <c r="B53" s="10">
        <f>+B51+7</f>
        <v>42142</v>
      </c>
      <c r="C53" s="22"/>
      <c r="D53" s="22"/>
      <c r="E53" s="22" t="s">
        <v>21</v>
      </c>
      <c r="F53" s="22">
        <v>8</v>
      </c>
      <c r="G53" s="22">
        <v>8</v>
      </c>
      <c r="H53" s="22" t="s">
        <v>21</v>
      </c>
      <c r="I53" s="22"/>
      <c r="J53" s="11"/>
      <c r="K53" s="100">
        <f t="shared" si="1"/>
        <v>16</v>
      </c>
      <c r="L53" s="124" t="s">
        <v>18</v>
      </c>
      <c r="M53" s="120" t="s">
        <v>43</v>
      </c>
    </row>
    <row r="54" spans="1:13" ht="15.75" thickBot="1" x14ac:dyDescent="0.3">
      <c r="A54" s="9">
        <f t="shared" si="2"/>
        <v>22</v>
      </c>
      <c r="B54" s="10">
        <f t="shared" si="0"/>
        <v>42149</v>
      </c>
      <c r="C54" s="22"/>
      <c r="D54" s="22"/>
      <c r="E54" s="22" t="s">
        <v>21</v>
      </c>
      <c r="F54" s="22">
        <v>8</v>
      </c>
      <c r="G54" s="22">
        <v>8</v>
      </c>
      <c r="H54" s="22" t="s">
        <v>21</v>
      </c>
      <c r="I54" s="22"/>
      <c r="J54" s="11"/>
      <c r="K54" s="100">
        <f t="shared" si="1"/>
        <v>16</v>
      </c>
      <c r="L54" s="124"/>
      <c r="M54" s="120"/>
    </row>
    <row r="55" spans="1:13" ht="15.75" thickBot="1" x14ac:dyDescent="0.3">
      <c r="A55" s="9">
        <f t="shared" si="2"/>
        <v>23</v>
      </c>
      <c r="B55" s="10">
        <f t="shared" si="0"/>
        <v>42156</v>
      </c>
      <c r="C55" s="22"/>
      <c r="D55" s="22"/>
      <c r="E55" s="22" t="s">
        <v>21</v>
      </c>
      <c r="F55" s="22">
        <v>0</v>
      </c>
      <c r="G55" s="22">
        <v>0</v>
      </c>
      <c r="H55" s="22" t="s">
        <v>21</v>
      </c>
      <c r="I55" s="24"/>
      <c r="J55" s="12"/>
      <c r="K55" s="100">
        <f t="shared" si="1"/>
        <v>0</v>
      </c>
      <c r="L55" s="124"/>
      <c r="M55" s="120"/>
    </row>
    <row r="56" spans="1:13" ht="15.75" thickBot="1" x14ac:dyDescent="0.3">
      <c r="A56" s="9">
        <f t="shared" si="2"/>
        <v>24</v>
      </c>
      <c r="B56" s="10">
        <f t="shared" si="0"/>
        <v>42163</v>
      </c>
      <c r="C56" s="22"/>
      <c r="D56" s="22"/>
      <c r="E56" s="22" t="s">
        <v>21</v>
      </c>
      <c r="F56" s="22">
        <v>8</v>
      </c>
      <c r="G56" s="22">
        <v>8</v>
      </c>
      <c r="H56" s="22"/>
      <c r="I56" s="22"/>
      <c r="J56" s="11"/>
      <c r="K56" s="100">
        <f t="shared" si="1"/>
        <v>16</v>
      </c>
      <c r="L56" s="124"/>
      <c r="M56" s="120"/>
    </row>
    <row r="57" spans="1:13" ht="15.75" thickBot="1" x14ac:dyDescent="0.3">
      <c r="A57" s="9">
        <f t="shared" si="2"/>
        <v>25</v>
      </c>
      <c r="B57" s="10">
        <f t="shared" si="0"/>
        <v>42170</v>
      </c>
      <c r="C57" s="22"/>
      <c r="D57" s="22"/>
      <c r="E57" s="22" t="s">
        <v>21</v>
      </c>
      <c r="F57" s="22">
        <v>8</v>
      </c>
      <c r="G57" s="22">
        <v>8</v>
      </c>
      <c r="H57" s="22" t="s">
        <v>21</v>
      </c>
      <c r="I57" s="22"/>
      <c r="J57" s="11"/>
      <c r="K57" s="100">
        <f t="shared" si="1"/>
        <v>16</v>
      </c>
      <c r="L57" s="124"/>
      <c r="M57" s="120"/>
    </row>
    <row r="58" spans="1:13" ht="15.75" thickBot="1" x14ac:dyDescent="0.3">
      <c r="A58" s="9">
        <f t="shared" si="2"/>
        <v>26</v>
      </c>
      <c r="B58" s="10">
        <f t="shared" si="0"/>
        <v>42177</v>
      </c>
      <c r="C58" s="24">
        <v>8</v>
      </c>
      <c r="D58" s="22">
        <v>8</v>
      </c>
      <c r="E58" s="22">
        <v>8</v>
      </c>
      <c r="F58" s="22">
        <v>8</v>
      </c>
      <c r="G58" s="22">
        <v>8</v>
      </c>
      <c r="H58" s="22"/>
      <c r="I58" s="22"/>
      <c r="J58" s="11"/>
      <c r="K58" s="100">
        <f t="shared" si="1"/>
        <v>40</v>
      </c>
      <c r="L58" s="124"/>
      <c r="M58" s="120"/>
    </row>
    <row r="59" spans="1:13" ht="15.75" thickBot="1" x14ac:dyDescent="0.3">
      <c r="A59" s="9">
        <f t="shared" si="2"/>
        <v>27</v>
      </c>
      <c r="B59" s="10">
        <f t="shared" si="0"/>
        <v>42184</v>
      </c>
      <c r="C59" s="22">
        <v>8</v>
      </c>
      <c r="D59" s="22">
        <v>8</v>
      </c>
      <c r="E59" s="22">
        <v>8</v>
      </c>
      <c r="F59" s="22">
        <v>8</v>
      </c>
      <c r="G59" s="22"/>
      <c r="H59" s="22"/>
      <c r="I59" s="22"/>
      <c r="J59" s="11"/>
      <c r="K59" s="100">
        <f t="shared" si="1"/>
        <v>32</v>
      </c>
      <c r="L59" s="124"/>
      <c r="M59" s="120"/>
    </row>
    <row r="60" spans="1:13" ht="15.75" thickBot="1" x14ac:dyDescent="0.3">
      <c r="A60" s="9">
        <f t="shared" si="2"/>
        <v>28</v>
      </c>
      <c r="B60" s="10">
        <f t="shared" si="0"/>
        <v>42191</v>
      </c>
      <c r="C60" s="22"/>
      <c r="D60" s="22"/>
      <c r="E60" s="22"/>
      <c r="F60" s="22"/>
      <c r="G60" s="22"/>
      <c r="H60" s="22"/>
      <c r="I60" s="22"/>
      <c r="J60" s="11"/>
      <c r="K60" s="100">
        <f t="shared" si="1"/>
        <v>0</v>
      </c>
      <c r="L60" s="124"/>
      <c r="M60" s="120"/>
    </row>
    <row r="61" spans="1:13" ht="15.75" thickBot="1" x14ac:dyDescent="0.3">
      <c r="A61" s="9">
        <f t="shared" si="2"/>
        <v>29</v>
      </c>
      <c r="B61" s="10">
        <f t="shared" si="0"/>
        <v>42198</v>
      </c>
      <c r="C61" s="22"/>
      <c r="D61" s="22"/>
      <c r="E61" s="22"/>
      <c r="F61" s="22"/>
      <c r="G61" s="22"/>
      <c r="H61" s="22"/>
      <c r="I61" s="22"/>
      <c r="J61" s="11"/>
      <c r="K61" s="100">
        <f t="shared" si="1"/>
        <v>0</v>
      </c>
      <c r="L61" s="124"/>
      <c r="M61" s="120"/>
    </row>
    <row r="62" spans="1:13" ht="15.75" thickBot="1" x14ac:dyDescent="0.3">
      <c r="A62" s="9">
        <f t="shared" si="2"/>
        <v>30</v>
      </c>
      <c r="B62" s="10">
        <f t="shared" si="0"/>
        <v>42205</v>
      </c>
      <c r="C62" s="22"/>
      <c r="D62" s="22"/>
      <c r="E62" s="22"/>
      <c r="F62" s="22"/>
      <c r="G62" s="22"/>
      <c r="H62" s="22"/>
      <c r="I62" s="22"/>
      <c r="J62" s="11"/>
      <c r="K62" s="100">
        <f t="shared" si="1"/>
        <v>0</v>
      </c>
      <c r="L62" s="124"/>
      <c r="M62" s="120"/>
    </row>
    <row r="63" spans="1:13" ht="15.75" thickBot="1" x14ac:dyDescent="0.3">
      <c r="A63" s="9">
        <f t="shared" si="2"/>
        <v>31</v>
      </c>
      <c r="B63" s="10">
        <f t="shared" si="0"/>
        <v>42212</v>
      </c>
      <c r="C63" s="22"/>
      <c r="D63" s="22"/>
      <c r="E63" s="22"/>
      <c r="F63" s="22"/>
      <c r="G63" s="22"/>
      <c r="H63" s="22"/>
      <c r="I63" s="22"/>
      <c r="J63" s="11"/>
      <c r="K63" s="100">
        <f t="shared" si="1"/>
        <v>0</v>
      </c>
      <c r="L63" s="124"/>
      <c r="M63" s="120"/>
    </row>
    <row r="64" spans="1:13" ht="18.75" thickBot="1" x14ac:dyDescent="0.3">
      <c r="A64" s="117" t="s">
        <v>19</v>
      </c>
      <c r="B64" s="118"/>
      <c r="C64" s="118"/>
      <c r="D64" s="118"/>
      <c r="E64" s="118"/>
      <c r="F64" s="118"/>
      <c r="G64" s="118"/>
      <c r="H64" s="118"/>
      <c r="I64" s="119"/>
      <c r="J64" s="8"/>
      <c r="K64" s="126">
        <f>SUM(K8:K63)</f>
        <v>552</v>
      </c>
      <c r="L64" s="126"/>
      <c r="M64" s="108">
        <f>'Week 42 tm 52'!$V$33+M51</f>
        <v>0</v>
      </c>
    </row>
    <row r="65" spans="1:13" ht="18.75" thickBot="1" x14ac:dyDescent="0.3">
      <c r="A65" s="117" t="s">
        <v>45</v>
      </c>
      <c r="B65" s="118"/>
      <c r="C65" s="118"/>
      <c r="D65" s="118"/>
      <c r="E65" s="118"/>
      <c r="F65" s="118"/>
      <c r="G65" s="118"/>
      <c r="H65" s="118"/>
      <c r="I65" s="119"/>
      <c r="J65" s="8"/>
      <c r="K65" s="125">
        <f>M64-K64</f>
        <v>-552</v>
      </c>
      <c r="L65" s="126"/>
      <c r="M65" s="109">
        <f>K65/K64</f>
        <v>-1</v>
      </c>
    </row>
  </sheetData>
  <sheetProtection algorithmName="SHA-512" hashValue="+WNI6nPT0cPoRcFmjomRr085ZUb8VWrOnhURv/DXIzNMtvU1JQaXbOgf80c83+r5Cy4cKjLXgDDPEWx1u2D4eg==" saltValue="bEFXnQBy/F54Syj6oaf1Eg==" spinCount="100000" sheet="1" objects="1" scenarios="1"/>
  <mergeCells count="29">
    <mergeCell ref="A65:I65"/>
    <mergeCell ref="K65:L65"/>
    <mergeCell ref="I1:M1"/>
    <mergeCell ref="I2:M2"/>
    <mergeCell ref="J5:M5"/>
    <mergeCell ref="L6:M6"/>
    <mergeCell ref="A3:B3"/>
    <mergeCell ref="A4:B4"/>
    <mergeCell ref="G3:I3"/>
    <mergeCell ref="G4:I4"/>
    <mergeCell ref="C3:F3"/>
    <mergeCell ref="K64:L64"/>
    <mergeCell ref="L8:L16"/>
    <mergeCell ref="A5:B5"/>
    <mergeCell ref="C5:I5"/>
    <mergeCell ref="A7:M7"/>
    <mergeCell ref="A64:I64"/>
    <mergeCell ref="M41:M50"/>
    <mergeCell ref="M53:M63"/>
    <mergeCell ref="C4:F4"/>
    <mergeCell ref="J3:M3"/>
    <mergeCell ref="J4:M4"/>
    <mergeCell ref="M19:M27"/>
    <mergeCell ref="M30:M38"/>
    <mergeCell ref="L19:L27"/>
    <mergeCell ref="L30:L38"/>
    <mergeCell ref="L41:L50"/>
    <mergeCell ref="L53:L63"/>
    <mergeCell ref="M8:M16"/>
  </mergeCells>
  <conditionalFormatting sqref="M65">
    <cfRule type="cellIs" dxfId="0" priority="1" operator="lessThan">
      <formula>0</formula>
    </cfRule>
  </conditionalFormatting>
  <pageMargins left="0.23622047244094491" right="0" top="0" bottom="0" header="0" footer="0.31496062992125984"/>
  <pageSetup paperSize="9" scale="8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pageSetUpPr fitToPage="1"/>
  </sheetPr>
  <dimension ref="A1:X44"/>
  <sheetViews>
    <sheetView tabSelected="1" zoomScaleNormal="100" workbookViewId="0">
      <selection activeCell="E4" sqref="E4:J4"/>
    </sheetView>
  </sheetViews>
  <sheetFormatPr defaultColWidth="8.85546875" defaultRowHeight="15" x14ac:dyDescent="0.25"/>
  <cols>
    <col min="1" max="9" width="5.7109375" style="36" customWidth="1"/>
    <col min="10" max="10" width="20.7109375" style="36" customWidth="1"/>
    <col min="11" max="20" width="5.85546875" style="36" customWidth="1"/>
    <col min="21" max="21" width="11.7109375" style="36" customWidth="1"/>
    <col min="22" max="22" width="11.28515625" style="36" customWidth="1"/>
    <col min="23" max="24" width="3.7109375" style="36" customWidth="1"/>
    <col min="25" max="16384" width="8.85546875" style="36"/>
  </cols>
  <sheetData>
    <row r="1" spans="1:24" ht="21" customHeight="1" x14ac:dyDescent="0.3">
      <c r="A1" s="32"/>
      <c r="B1" s="33" t="str">
        <f>Jaarplanning!B1</f>
        <v>Natuur en groene ruimte 3</v>
      </c>
      <c r="C1" s="34"/>
      <c r="D1" s="34"/>
      <c r="E1" s="34"/>
      <c r="F1" s="34"/>
      <c r="G1" s="34"/>
      <c r="H1" s="34"/>
      <c r="I1" s="34"/>
      <c r="J1" s="34"/>
      <c r="K1" s="34"/>
      <c r="L1" s="35"/>
      <c r="M1" s="34"/>
      <c r="N1" s="34"/>
      <c r="O1" s="34"/>
      <c r="P1" s="34"/>
      <c r="Q1" s="145" t="str">
        <f>Jaarplanning!$C$5</f>
        <v>BPV jaarplanning 2014 - 2015</v>
      </c>
      <c r="R1" s="145"/>
      <c r="S1" s="145"/>
      <c r="T1" s="145"/>
      <c r="U1" s="145"/>
      <c r="V1" s="145"/>
      <c r="W1" s="145"/>
      <c r="X1" s="146"/>
    </row>
    <row r="2" spans="1:24" ht="21.6" customHeight="1" x14ac:dyDescent="0.3">
      <c r="A2" s="37"/>
      <c r="B2" s="158" t="str">
        <f>Jaarplanning!$B$2</f>
        <v>Vakbekwaam medewerker groenvoorziening</v>
      </c>
      <c r="C2" s="158"/>
      <c r="D2" s="158"/>
      <c r="E2" s="158"/>
      <c r="F2" s="158"/>
      <c r="G2" s="158"/>
      <c r="H2" s="158"/>
      <c r="I2" s="158"/>
      <c r="J2" s="158"/>
      <c r="K2" s="158"/>
      <c r="L2" s="158"/>
      <c r="M2" s="158"/>
      <c r="N2" s="158"/>
      <c r="O2" s="158"/>
      <c r="P2" s="158"/>
      <c r="Q2" s="158"/>
      <c r="R2" s="158"/>
      <c r="S2" s="158"/>
      <c r="T2" s="158"/>
      <c r="U2" s="159" t="str">
        <f>Jaarplanning!$I$1</f>
        <v>Crebo: 97252</v>
      </c>
      <c r="V2" s="159"/>
      <c r="W2" s="159"/>
      <c r="X2" s="160"/>
    </row>
    <row r="3" spans="1:24" ht="8.4499999999999993" customHeight="1" thickBot="1" x14ac:dyDescent="0.35">
      <c r="A3" s="38"/>
      <c r="B3" s="39"/>
      <c r="C3" s="39"/>
      <c r="D3" s="39"/>
      <c r="E3" s="39"/>
      <c r="F3" s="39"/>
      <c r="G3" s="39"/>
      <c r="H3" s="39"/>
      <c r="I3" s="39"/>
      <c r="J3" s="39"/>
      <c r="K3" s="39"/>
      <c r="L3" s="39"/>
      <c r="M3" s="39"/>
      <c r="N3" s="39"/>
      <c r="O3" s="39"/>
      <c r="P3" s="39"/>
      <c r="Q3" s="39"/>
      <c r="R3" s="39"/>
      <c r="S3" s="39"/>
      <c r="T3" s="39"/>
      <c r="U3" s="39"/>
      <c r="V3" s="39"/>
      <c r="W3" s="39"/>
      <c r="X3" s="40"/>
    </row>
    <row r="4" spans="1:24" s="48" customFormat="1" ht="16.899999999999999" thickBot="1" x14ac:dyDescent="0.35">
      <c r="A4" s="41"/>
      <c r="B4" s="42" t="s">
        <v>22</v>
      </c>
      <c r="C4" s="43"/>
      <c r="D4" s="43"/>
      <c r="E4" s="149">
        <f>Jaarplanning!$C$3</f>
        <v>0</v>
      </c>
      <c r="F4" s="150"/>
      <c r="G4" s="150"/>
      <c r="H4" s="150"/>
      <c r="I4" s="150"/>
      <c r="J4" s="151"/>
      <c r="K4" s="43"/>
      <c r="L4" s="42" t="s">
        <v>37</v>
      </c>
      <c r="M4" s="44"/>
      <c r="N4" s="45"/>
      <c r="O4" s="46"/>
      <c r="P4" s="46"/>
      <c r="Q4" s="149">
        <f>Jaarplanning!$J$3</f>
        <v>0</v>
      </c>
      <c r="R4" s="150"/>
      <c r="S4" s="150"/>
      <c r="T4" s="150"/>
      <c r="U4" s="150"/>
      <c r="V4" s="151"/>
      <c r="W4" s="44"/>
      <c r="X4" s="47"/>
    </row>
    <row r="5" spans="1:24" s="48" customFormat="1" ht="10.9" customHeight="1" thickBot="1" x14ac:dyDescent="0.35">
      <c r="A5" s="41"/>
      <c r="B5" s="44"/>
      <c r="C5" s="44"/>
      <c r="D5" s="44"/>
      <c r="E5" s="44"/>
      <c r="F5" s="44"/>
      <c r="G5" s="44"/>
      <c r="H5" s="44"/>
      <c r="I5" s="44"/>
      <c r="J5" s="44"/>
      <c r="K5" s="44"/>
      <c r="L5" s="44"/>
      <c r="M5" s="44"/>
      <c r="N5" s="44"/>
      <c r="O5" s="44"/>
      <c r="P5" s="44"/>
      <c r="Q5" s="44"/>
      <c r="R5" s="44"/>
      <c r="S5" s="44"/>
      <c r="T5" s="44"/>
      <c r="U5" s="44"/>
      <c r="V5" s="44"/>
      <c r="W5" s="44"/>
      <c r="X5" s="47"/>
    </row>
    <row r="6" spans="1:24" s="48" customFormat="1" ht="16.899999999999999" thickBot="1" x14ac:dyDescent="0.35">
      <c r="A6" s="41"/>
      <c r="B6" s="42" t="s">
        <v>39</v>
      </c>
      <c r="C6" s="44"/>
      <c r="D6" s="44"/>
      <c r="E6" s="152" t="str">
        <f>Jaarplanning!$C$4</f>
        <v>C. ter Steege</v>
      </c>
      <c r="F6" s="153"/>
      <c r="G6" s="153"/>
      <c r="H6" s="153"/>
      <c r="I6" s="153"/>
      <c r="J6" s="154"/>
      <c r="K6" s="44"/>
      <c r="L6" s="42" t="s">
        <v>38</v>
      </c>
      <c r="M6" s="44"/>
      <c r="N6" s="45"/>
      <c r="O6" s="44"/>
      <c r="P6" s="44"/>
      <c r="Q6" s="155">
        <f>Jaarplanning!$J$4</f>
        <v>0</v>
      </c>
      <c r="R6" s="156"/>
      <c r="S6" s="156"/>
      <c r="T6" s="156"/>
      <c r="U6" s="156"/>
      <c r="V6" s="157"/>
      <c r="W6" s="44"/>
      <c r="X6" s="47"/>
    </row>
    <row r="7" spans="1:24" s="48" customFormat="1" ht="10.15" customHeight="1" thickBot="1" x14ac:dyDescent="0.35">
      <c r="A7" s="41"/>
      <c r="B7" s="49"/>
      <c r="C7" s="44"/>
      <c r="D7" s="44"/>
      <c r="E7" s="49"/>
      <c r="F7" s="49"/>
      <c r="G7" s="49"/>
      <c r="H7" s="49"/>
      <c r="I7" s="49"/>
      <c r="J7" s="49"/>
      <c r="K7" s="44"/>
      <c r="L7" s="44"/>
      <c r="M7" s="44"/>
      <c r="N7" s="49"/>
      <c r="O7" s="44"/>
      <c r="P7" s="44"/>
      <c r="Q7" s="44"/>
      <c r="R7" s="44"/>
      <c r="S7" s="44"/>
      <c r="T7" s="44"/>
      <c r="U7" s="44"/>
      <c r="V7" s="44"/>
      <c r="W7" s="44"/>
      <c r="X7" s="47"/>
    </row>
    <row r="8" spans="1:24" ht="28.15" customHeight="1" thickBot="1" x14ac:dyDescent="0.3">
      <c r="A8" s="50"/>
      <c r="B8" s="161" t="s">
        <v>23</v>
      </c>
      <c r="C8" s="162"/>
      <c r="D8" s="162"/>
      <c r="E8" s="162"/>
      <c r="F8" s="162"/>
      <c r="G8" s="162"/>
      <c r="H8" s="162"/>
      <c r="I8" s="162"/>
      <c r="J8" s="163"/>
      <c r="K8" s="95">
        <f>Jaarplanning!$B$8</f>
        <v>41855</v>
      </c>
      <c r="L8" s="95">
        <f>K8+7</f>
        <v>41862</v>
      </c>
      <c r="M8" s="95">
        <f t="shared" ref="M8:T8" si="0">L8+7</f>
        <v>41869</v>
      </c>
      <c r="N8" s="95">
        <f t="shared" si="0"/>
        <v>41876</v>
      </c>
      <c r="O8" s="95">
        <f t="shared" si="0"/>
        <v>41883</v>
      </c>
      <c r="P8" s="95">
        <f t="shared" si="0"/>
        <v>41890</v>
      </c>
      <c r="Q8" s="95">
        <f t="shared" si="0"/>
        <v>41897</v>
      </c>
      <c r="R8" s="95">
        <f t="shared" si="0"/>
        <v>41904</v>
      </c>
      <c r="S8" s="95">
        <f t="shared" si="0"/>
        <v>41911</v>
      </c>
      <c r="T8" s="95">
        <f t="shared" si="0"/>
        <v>41918</v>
      </c>
      <c r="U8" s="167" t="s">
        <v>24</v>
      </c>
      <c r="V8" s="168"/>
      <c r="W8" s="51"/>
      <c r="X8" s="52"/>
    </row>
    <row r="9" spans="1:24" ht="18.75" thickBot="1" x14ac:dyDescent="0.3">
      <c r="A9" s="50"/>
      <c r="B9" s="164"/>
      <c r="C9" s="165"/>
      <c r="D9" s="165"/>
      <c r="E9" s="165"/>
      <c r="F9" s="165"/>
      <c r="G9" s="165"/>
      <c r="H9" s="165"/>
      <c r="I9" s="165"/>
      <c r="J9" s="166"/>
      <c r="K9" s="53">
        <f>Jaarplanning!$A$8</f>
        <v>32</v>
      </c>
      <c r="L9" s="53">
        <f>K9+1</f>
        <v>33</v>
      </c>
      <c r="M9" s="53">
        <f t="shared" ref="M9:T9" si="1">L9+1</f>
        <v>34</v>
      </c>
      <c r="N9" s="53">
        <f t="shared" si="1"/>
        <v>35</v>
      </c>
      <c r="O9" s="53">
        <f t="shared" si="1"/>
        <v>36</v>
      </c>
      <c r="P9" s="53">
        <f t="shared" si="1"/>
        <v>37</v>
      </c>
      <c r="Q9" s="53">
        <f t="shared" si="1"/>
        <v>38</v>
      </c>
      <c r="R9" s="53">
        <f t="shared" si="1"/>
        <v>39</v>
      </c>
      <c r="S9" s="53">
        <f t="shared" si="1"/>
        <v>40</v>
      </c>
      <c r="T9" s="53">
        <f t="shared" si="1"/>
        <v>41</v>
      </c>
      <c r="U9" s="54" t="s">
        <v>25</v>
      </c>
      <c r="V9" s="55" t="s">
        <v>26</v>
      </c>
      <c r="W9" s="51"/>
      <c r="X9" s="52"/>
    </row>
    <row r="10" spans="1:24" ht="24.95" customHeight="1" thickBot="1" x14ac:dyDescent="0.3">
      <c r="A10" s="50"/>
      <c r="B10" s="169" t="s">
        <v>70</v>
      </c>
      <c r="C10" s="170"/>
      <c r="D10" s="170"/>
      <c r="E10" s="170"/>
      <c r="F10" s="170"/>
      <c r="G10" s="170"/>
      <c r="H10" s="170"/>
      <c r="I10" s="170"/>
      <c r="J10" s="170"/>
      <c r="K10" s="171"/>
      <c r="L10" s="171"/>
      <c r="M10" s="171"/>
      <c r="N10" s="171"/>
      <c r="O10" s="171"/>
      <c r="P10" s="171"/>
      <c r="Q10" s="171"/>
      <c r="R10" s="171"/>
      <c r="S10" s="171"/>
      <c r="T10" s="171"/>
      <c r="U10" s="56">
        <f>SUM(U11:U17)</f>
        <v>0</v>
      </c>
      <c r="V10" s="57" t="e">
        <f>U10/U33</f>
        <v>#DIV/0!</v>
      </c>
      <c r="W10" s="58"/>
      <c r="X10" s="59"/>
    </row>
    <row r="11" spans="1:24" ht="24.95" customHeight="1" thickBot="1" x14ac:dyDescent="0.3">
      <c r="A11" s="50"/>
      <c r="B11" s="172" t="s">
        <v>51</v>
      </c>
      <c r="C11" s="172"/>
      <c r="D11" s="172"/>
      <c r="E11" s="172"/>
      <c r="F11" s="172"/>
      <c r="G11" s="172"/>
      <c r="H11" s="172"/>
      <c r="I11" s="172"/>
      <c r="J11" s="172"/>
      <c r="K11" s="30" t="s">
        <v>21</v>
      </c>
      <c r="L11" s="30"/>
      <c r="M11" s="30"/>
      <c r="N11" s="30" t="s">
        <v>21</v>
      </c>
      <c r="O11" s="30" t="s">
        <v>21</v>
      </c>
      <c r="P11" s="30" t="s">
        <v>21</v>
      </c>
      <c r="Q11" s="30" t="s">
        <v>21</v>
      </c>
      <c r="R11" s="30" t="s">
        <v>21</v>
      </c>
      <c r="S11" s="30" t="s">
        <v>21</v>
      </c>
      <c r="T11" s="30" t="s">
        <v>21</v>
      </c>
      <c r="U11" s="60">
        <f t="shared" ref="U11:U17" si="2">SUM(K11:T11)</f>
        <v>0</v>
      </c>
      <c r="V11" s="61"/>
      <c r="W11" s="58"/>
      <c r="X11" s="59"/>
    </row>
    <row r="12" spans="1:24" ht="24.95" customHeight="1" thickBot="1" x14ac:dyDescent="0.3">
      <c r="A12" s="50"/>
      <c r="B12" s="172" t="s">
        <v>52</v>
      </c>
      <c r="C12" s="172"/>
      <c r="D12" s="172"/>
      <c r="E12" s="172"/>
      <c r="F12" s="172"/>
      <c r="G12" s="172"/>
      <c r="H12" s="172"/>
      <c r="I12" s="172"/>
      <c r="J12" s="172"/>
      <c r="K12" s="28" t="s">
        <v>21</v>
      </c>
      <c r="L12" s="28"/>
      <c r="M12" s="28" t="s">
        <v>21</v>
      </c>
      <c r="N12" s="28"/>
      <c r="O12" s="28"/>
      <c r="P12" s="28"/>
      <c r="Q12" s="28"/>
      <c r="R12" s="28"/>
      <c r="S12" s="28"/>
      <c r="T12" s="28"/>
      <c r="U12" s="62">
        <f t="shared" si="2"/>
        <v>0</v>
      </c>
      <c r="V12" s="63"/>
      <c r="W12" s="58"/>
      <c r="X12" s="59"/>
    </row>
    <row r="13" spans="1:24" ht="24.95" customHeight="1" thickBot="1" x14ac:dyDescent="0.3">
      <c r="A13" s="50"/>
      <c r="B13" s="172" t="s">
        <v>53</v>
      </c>
      <c r="C13" s="172"/>
      <c r="D13" s="172"/>
      <c r="E13" s="172"/>
      <c r="F13" s="172"/>
      <c r="G13" s="172"/>
      <c r="H13" s="172"/>
      <c r="I13" s="172"/>
      <c r="J13" s="172"/>
      <c r="K13" s="28"/>
      <c r="L13" s="28"/>
      <c r="M13" s="28"/>
      <c r="N13" s="28"/>
      <c r="O13" s="28"/>
      <c r="P13" s="28"/>
      <c r="Q13" s="28"/>
      <c r="R13" s="28"/>
      <c r="S13" s="28"/>
      <c r="T13" s="28"/>
      <c r="U13" s="62">
        <f t="shared" si="2"/>
        <v>0</v>
      </c>
      <c r="V13" s="63"/>
      <c r="W13" s="58"/>
      <c r="X13" s="59"/>
    </row>
    <row r="14" spans="1:24" ht="24.95" customHeight="1" thickBot="1" x14ac:dyDescent="0.3">
      <c r="A14" s="50"/>
      <c r="B14" s="172" t="s">
        <v>54</v>
      </c>
      <c r="C14" s="172"/>
      <c r="D14" s="172"/>
      <c r="E14" s="172"/>
      <c r="F14" s="172"/>
      <c r="G14" s="172"/>
      <c r="H14" s="172"/>
      <c r="I14" s="172"/>
      <c r="J14" s="172"/>
      <c r="K14" s="28"/>
      <c r="L14" s="28"/>
      <c r="M14" s="28"/>
      <c r="N14" s="28"/>
      <c r="O14" s="28"/>
      <c r="P14" s="28"/>
      <c r="Q14" s="28"/>
      <c r="R14" s="28"/>
      <c r="S14" s="28"/>
      <c r="T14" s="28"/>
      <c r="U14" s="62">
        <f t="shared" si="2"/>
        <v>0</v>
      </c>
      <c r="V14" s="63"/>
      <c r="W14" s="58"/>
      <c r="X14" s="59"/>
    </row>
    <row r="15" spans="1:24" ht="24.95" customHeight="1" thickBot="1" x14ac:dyDescent="0.3">
      <c r="A15" s="50"/>
      <c r="B15" s="172" t="s">
        <v>55</v>
      </c>
      <c r="C15" s="172"/>
      <c r="D15" s="172"/>
      <c r="E15" s="172"/>
      <c r="F15" s="172"/>
      <c r="G15" s="172"/>
      <c r="H15" s="172"/>
      <c r="I15" s="172"/>
      <c r="J15" s="172"/>
      <c r="K15" s="28"/>
      <c r="L15" s="28"/>
      <c r="M15" s="28"/>
      <c r="N15" s="28"/>
      <c r="O15" s="28"/>
      <c r="P15" s="28"/>
      <c r="Q15" s="28"/>
      <c r="R15" s="28"/>
      <c r="S15" s="28"/>
      <c r="T15" s="28"/>
      <c r="U15" s="62">
        <f t="shared" si="2"/>
        <v>0</v>
      </c>
      <c r="V15" s="63"/>
      <c r="W15" s="58"/>
      <c r="X15" s="59"/>
    </row>
    <row r="16" spans="1:24" ht="24.95" customHeight="1" thickBot="1" x14ac:dyDescent="0.3">
      <c r="A16" s="50"/>
      <c r="B16" s="172" t="s">
        <v>57</v>
      </c>
      <c r="C16" s="172"/>
      <c r="D16" s="172"/>
      <c r="E16" s="172"/>
      <c r="F16" s="172"/>
      <c r="G16" s="172"/>
      <c r="H16" s="172"/>
      <c r="I16" s="172"/>
      <c r="J16" s="172"/>
      <c r="K16" s="28"/>
      <c r="L16" s="28"/>
      <c r="M16" s="28"/>
      <c r="N16" s="28"/>
      <c r="O16" s="28"/>
      <c r="P16" s="28"/>
      <c r="Q16" s="28"/>
      <c r="R16" s="28"/>
      <c r="S16" s="28"/>
      <c r="T16" s="28"/>
      <c r="U16" s="62">
        <f t="shared" si="2"/>
        <v>0</v>
      </c>
      <c r="V16" s="63"/>
      <c r="W16" s="58"/>
      <c r="X16" s="59"/>
    </row>
    <row r="17" spans="1:24" ht="24.95" customHeight="1" thickBot="1" x14ac:dyDescent="0.3">
      <c r="A17" s="50"/>
      <c r="B17" s="172" t="s">
        <v>56</v>
      </c>
      <c r="C17" s="172"/>
      <c r="D17" s="172"/>
      <c r="E17" s="172"/>
      <c r="F17" s="172"/>
      <c r="G17" s="172"/>
      <c r="H17" s="172"/>
      <c r="I17" s="172"/>
      <c r="J17" s="172"/>
      <c r="K17" s="28"/>
      <c r="L17" s="28"/>
      <c r="M17" s="28"/>
      <c r="N17" s="28"/>
      <c r="O17" s="28"/>
      <c r="P17" s="28"/>
      <c r="Q17" s="28" t="s">
        <v>21</v>
      </c>
      <c r="R17" s="28"/>
      <c r="S17" s="28"/>
      <c r="T17" s="28"/>
      <c r="U17" s="62">
        <f t="shared" si="2"/>
        <v>0</v>
      </c>
      <c r="V17" s="63"/>
      <c r="W17" s="58"/>
      <c r="X17" s="59"/>
    </row>
    <row r="18" spans="1:24" ht="24.95" customHeight="1" thickBot="1" x14ac:dyDescent="0.3">
      <c r="A18" s="50"/>
      <c r="B18" s="220" t="s">
        <v>71</v>
      </c>
      <c r="C18" s="220"/>
      <c r="D18" s="220"/>
      <c r="E18" s="220"/>
      <c r="F18" s="220"/>
      <c r="G18" s="220"/>
      <c r="H18" s="220"/>
      <c r="I18" s="220"/>
      <c r="J18" s="220"/>
      <c r="K18" s="171"/>
      <c r="L18" s="171"/>
      <c r="M18" s="171"/>
      <c r="N18" s="171"/>
      <c r="O18" s="171"/>
      <c r="P18" s="171"/>
      <c r="Q18" s="171"/>
      <c r="R18" s="171"/>
      <c r="S18" s="171"/>
      <c r="T18" s="171"/>
      <c r="U18" s="56">
        <f>SUM(U19:U24)</f>
        <v>0</v>
      </c>
      <c r="V18" s="57" t="e">
        <f>U18/U33</f>
        <v>#DIV/0!</v>
      </c>
      <c r="W18" s="58"/>
      <c r="X18" s="59"/>
    </row>
    <row r="19" spans="1:24" ht="24.95" customHeight="1" thickBot="1" x14ac:dyDescent="0.3">
      <c r="A19" s="50"/>
      <c r="B19" s="147" t="s">
        <v>58</v>
      </c>
      <c r="C19" s="148"/>
      <c r="D19" s="148"/>
      <c r="E19" s="148"/>
      <c r="F19" s="148"/>
      <c r="G19" s="148"/>
      <c r="H19" s="148"/>
      <c r="I19" s="148"/>
      <c r="J19" s="148"/>
      <c r="K19" s="29"/>
      <c r="L19" s="29"/>
      <c r="M19" s="29"/>
      <c r="N19" s="29"/>
      <c r="O19" s="29" t="s">
        <v>21</v>
      </c>
      <c r="P19" s="29" t="s">
        <v>21</v>
      </c>
      <c r="Q19" s="29" t="s">
        <v>21</v>
      </c>
      <c r="R19" s="29" t="s">
        <v>21</v>
      </c>
      <c r="S19" s="29" t="s">
        <v>21</v>
      </c>
      <c r="T19" s="29" t="s">
        <v>21</v>
      </c>
      <c r="U19" s="64">
        <f t="shared" ref="U19:U24" si="3">SUM(K19:T19)</f>
        <v>0</v>
      </c>
      <c r="V19" s="63"/>
      <c r="W19" s="51"/>
      <c r="X19" s="52"/>
    </row>
    <row r="20" spans="1:24" ht="24.95" customHeight="1" thickBot="1" x14ac:dyDescent="0.3">
      <c r="A20" s="50"/>
      <c r="B20" s="147" t="s">
        <v>59</v>
      </c>
      <c r="C20" s="148"/>
      <c r="D20" s="148"/>
      <c r="E20" s="148"/>
      <c r="F20" s="148"/>
      <c r="G20" s="148"/>
      <c r="H20" s="148"/>
      <c r="I20" s="148"/>
      <c r="J20" s="148"/>
      <c r="K20" s="27"/>
      <c r="L20" s="27"/>
      <c r="M20" s="27"/>
      <c r="N20" s="27"/>
      <c r="O20" s="27" t="s">
        <v>21</v>
      </c>
      <c r="P20" s="27" t="s">
        <v>21</v>
      </c>
      <c r="Q20" s="27" t="s">
        <v>21</v>
      </c>
      <c r="R20" s="27" t="s">
        <v>21</v>
      </c>
      <c r="S20" s="27" t="s">
        <v>21</v>
      </c>
      <c r="T20" s="27" t="s">
        <v>21</v>
      </c>
      <c r="U20" s="65">
        <f t="shared" si="3"/>
        <v>0</v>
      </c>
      <c r="V20" s="63"/>
      <c r="W20" s="51"/>
      <c r="X20" s="52"/>
    </row>
    <row r="21" spans="1:24" ht="24.95" customHeight="1" thickBot="1" x14ac:dyDescent="0.3">
      <c r="A21" s="50"/>
      <c r="B21" s="147" t="s">
        <v>60</v>
      </c>
      <c r="C21" s="148"/>
      <c r="D21" s="148"/>
      <c r="E21" s="148"/>
      <c r="F21" s="148"/>
      <c r="G21" s="148"/>
      <c r="H21" s="148"/>
      <c r="I21" s="148"/>
      <c r="J21" s="148"/>
      <c r="K21" s="27"/>
      <c r="L21" s="27"/>
      <c r="M21" s="27"/>
      <c r="N21" s="27" t="s">
        <v>21</v>
      </c>
      <c r="O21" s="27" t="s">
        <v>21</v>
      </c>
      <c r="P21" s="27" t="s">
        <v>21</v>
      </c>
      <c r="Q21" s="27" t="s">
        <v>21</v>
      </c>
      <c r="R21" s="27" t="s">
        <v>21</v>
      </c>
      <c r="S21" s="27" t="s">
        <v>21</v>
      </c>
      <c r="T21" s="27" t="s">
        <v>21</v>
      </c>
      <c r="U21" s="65">
        <f t="shared" si="3"/>
        <v>0</v>
      </c>
      <c r="V21" s="63"/>
      <c r="W21" s="51"/>
      <c r="X21" s="52"/>
    </row>
    <row r="22" spans="1:24" ht="24.95" customHeight="1" thickBot="1" x14ac:dyDescent="0.3">
      <c r="A22" s="50"/>
      <c r="B22" s="147" t="s">
        <v>61</v>
      </c>
      <c r="C22" s="148"/>
      <c r="D22" s="148"/>
      <c r="E22" s="148"/>
      <c r="F22" s="148"/>
      <c r="G22" s="148"/>
      <c r="H22" s="148"/>
      <c r="I22" s="148"/>
      <c r="J22" s="148"/>
      <c r="K22" s="27"/>
      <c r="L22" s="27"/>
      <c r="M22" s="27"/>
      <c r="N22" s="27" t="s">
        <v>21</v>
      </c>
      <c r="O22" s="27" t="s">
        <v>21</v>
      </c>
      <c r="P22" s="27" t="s">
        <v>21</v>
      </c>
      <c r="Q22" s="27" t="s">
        <v>21</v>
      </c>
      <c r="R22" s="27" t="s">
        <v>21</v>
      </c>
      <c r="S22" s="27" t="s">
        <v>21</v>
      </c>
      <c r="T22" s="27" t="s">
        <v>21</v>
      </c>
      <c r="U22" s="65">
        <f t="shared" si="3"/>
        <v>0</v>
      </c>
      <c r="V22" s="63"/>
      <c r="W22" s="51"/>
      <c r="X22" s="52"/>
    </row>
    <row r="23" spans="1:24" ht="24.95" customHeight="1" thickBot="1" x14ac:dyDescent="0.3">
      <c r="A23" s="50"/>
      <c r="B23" s="147" t="s">
        <v>62</v>
      </c>
      <c r="C23" s="148"/>
      <c r="D23" s="148"/>
      <c r="E23" s="148"/>
      <c r="F23" s="148"/>
      <c r="G23" s="148"/>
      <c r="H23" s="148"/>
      <c r="I23" s="148"/>
      <c r="J23" s="148"/>
      <c r="K23" s="27"/>
      <c r="L23" s="27"/>
      <c r="M23" s="27"/>
      <c r="N23" s="27" t="s">
        <v>21</v>
      </c>
      <c r="O23" s="27" t="s">
        <v>21</v>
      </c>
      <c r="P23" s="27" t="s">
        <v>21</v>
      </c>
      <c r="Q23" s="27" t="s">
        <v>21</v>
      </c>
      <c r="R23" s="27" t="s">
        <v>21</v>
      </c>
      <c r="S23" s="27" t="s">
        <v>21</v>
      </c>
      <c r="T23" s="27" t="s">
        <v>21</v>
      </c>
      <c r="U23" s="65">
        <f t="shared" si="3"/>
        <v>0</v>
      </c>
      <c r="V23" s="63"/>
      <c r="W23" s="51"/>
      <c r="X23" s="52"/>
    </row>
    <row r="24" spans="1:24" ht="24.95" customHeight="1" thickBot="1" x14ac:dyDescent="0.3">
      <c r="A24" s="50"/>
      <c r="B24" s="147" t="s">
        <v>63</v>
      </c>
      <c r="C24" s="148"/>
      <c r="D24" s="148"/>
      <c r="E24" s="148"/>
      <c r="F24" s="148"/>
      <c r="G24" s="148"/>
      <c r="H24" s="148"/>
      <c r="I24" s="148"/>
      <c r="J24" s="148"/>
      <c r="K24" s="27"/>
      <c r="L24" s="27"/>
      <c r="M24" s="27"/>
      <c r="N24" s="27"/>
      <c r="O24" s="27" t="s">
        <v>21</v>
      </c>
      <c r="P24" s="27" t="s">
        <v>21</v>
      </c>
      <c r="Q24" s="27" t="s">
        <v>21</v>
      </c>
      <c r="R24" s="27" t="s">
        <v>21</v>
      </c>
      <c r="S24" s="27" t="s">
        <v>21</v>
      </c>
      <c r="T24" s="27" t="s">
        <v>21</v>
      </c>
      <c r="U24" s="65">
        <f t="shared" si="3"/>
        <v>0</v>
      </c>
      <c r="V24" s="63"/>
      <c r="W24" s="51"/>
      <c r="X24" s="52"/>
    </row>
    <row r="25" spans="1:24" ht="24.95" customHeight="1" thickBot="1" x14ac:dyDescent="0.3">
      <c r="A25" s="50"/>
      <c r="B25" s="171" t="s">
        <v>72</v>
      </c>
      <c r="C25" s="171"/>
      <c r="D25" s="171"/>
      <c r="E25" s="171"/>
      <c r="F25" s="171"/>
      <c r="G25" s="171"/>
      <c r="H25" s="171"/>
      <c r="I25" s="171"/>
      <c r="J25" s="171"/>
      <c r="K25" s="171"/>
      <c r="L25" s="171"/>
      <c r="M25" s="171"/>
      <c r="N25" s="171"/>
      <c r="O25" s="171"/>
      <c r="P25" s="171"/>
      <c r="Q25" s="171"/>
      <c r="R25" s="171"/>
      <c r="S25" s="171"/>
      <c r="T25" s="171"/>
      <c r="U25" s="56">
        <f>SUM(U26:U28)</f>
        <v>0</v>
      </c>
      <c r="V25" s="57" t="e">
        <f>(U25/U33)</f>
        <v>#DIV/0!</v>
      </c>
      <c r="W25" s="58"/>
      <c r="X25" s="59"/>
    </row>
    <row r="26" spans="1:24" ht="24.95" customHeight="1" thickBot="1" x14ac:dyDescent="0.3">
      <c r="A26" s="50"/>
      <c r="B26" s="147" t="s">
        <v>64</v>
      </c>
      <c r="C26" s="148"/>
      <c r="D26" s="148"/>
      <c r="E26" s="148"/>
      <c r="F26" s="148"/>
      <c r="G26" s="148"/>
      <c r="H26" s="148"/>
      <c r="I26" s="148"/>
      <c r="J26" s="148"/>
      <c r="K26" s="29"/>
      <c r="L26" s="29"/>
      <c r="M26" s="29"/>
      <c r="N26" s="29" t="s">
        <v>21</v>
      </c>
      <c r="O26" s="29"/>
      <c r="P26" s="29"/>
      <c r="Q26" s="29"/>
      <c r="R26" s="29"/>
      <c r="S26" s="29"/>
      <c r="T26" s="29"/>
      <c r="U26" s="64">
        <f t="shared" ref="U26:U27" si="4">SUM(K26:T26)</f>
        <v>0</v>
      </c>
      <c r="V26" s="63"/>
      <c r="W26" s="51"/>
      <c r="X26" s="52"/>
    </row>
    <row r="27" spans="1:24" ht="24.95" customHeight="1" thickBot="1" x14ac:dyDescent="0.3">
      <c r="A27" s="50"/>
      <c r="B27" s="147" t="s">
        <v>65</v>
      </c>
      <c r="C27" s="148"/>
      <c r="D27" s="148"/>
      <c r="E27" s="148"/>
      <c r="F27" s="148"/>
      <c r="G27" s="148"/>
      <c r="H27" s="148"/>
      <c r="I27" s="148"/>
      <c r="J27" s="148"/>
      <c r="K27" s="28"/>
      <c r="L27" s="28"/>
      <c r="M27" s="28"/>
      <c r="N27" s="28"/>
      <c r="O27" s="28"/>
      <c r="P27" s="28"/>
      <c r="Q27" s="28"/>
      <c r="R27" s="28"/>
      <c r="S27" s="28"/>
      <c r="T27" s="28"/>
      <c r="U27" s="62">
        <f t="shared" si="4"/>
        <v>0</v>
      </c>
      <c r="V27" s="63"/>
      <c r="W27" s="51"/>
      <c r="X27" s="52"/>
    </row>
    <row r="28" spans="1:24" ht="24.95" customHeight="1" thickBot="1" x14ac:dyDescent="0.3">
      <c r="A28" s="50"/>
      <c r="B28" s="147" t="s">
        <v>66</v>
      </c>
      <c r="C28" s="148"/>
      <c r="D28" s="148"/>
      <c r="E28" s="148"/>
      <c r="F28" s="148"/>
      <c r="G28" s="148"/>
      <c r="H28" s="148"/>
      <c r="I28" s="148"/>
      <c r="J28" s="148"/>
      <c r="K28" s="28"/>
      <c r="L28" s="28"/>
      <c r="M28" s="28"/>
      <c r="N28" s="28"/>
      <c r="O28" s="28"/>
      <c r="P28" s="28"/>
      <c r="Q28" s="28"/>
      <c r="R28" s="28"/>
      <c r="S28" s="28"/>
      <c r="T28" s="28"/>
      <c r="U28" s="62">
        <f t="shared" ref="U28" si="5">SUM(K28:T28)</f>
        <v>0</v>
      </c>
      <c r="V28" s="63"/>
      <c r="W28" s="51"/>
      <c r="X28" s="52"/>
    </row>
    <row r="29" spans="1:24" ht="24.95" customHeight="1" thickBot="1" x14ac:dyDescent="0.3">
      <c r="A29" s="50"/>
      <c r="B29" s="171" t="s">
        <v>73</v>
      </c>
      <c r="C29" s="171"/>
      <c r="D29" s="171"/>
      <c r="E29" s="171"/>
      <c r="F29" s="171"/>
      <c r="G29" s="171"/>
      <c r="H29" s="171"/>
      <c r="I29" s="171"/>
      <c r="J29" s="171"/>
      <c r="K29" s="171"/>
      <c r="L29" s="171"/>
      <c r="M29" s="171"/>
      <c r="N29" s="171"/>
      <c r="O29" s="171"/>
      <c r="P29" s="171"/>
      <c r="Q29" s="171"/>
      <c r="R29" s="171"/>
      <c r="S29" s="171"/>
      <c r="T29" s="171"/>
      <c r="U29" s="56">
        <f>SUM(U30:U32)</f>
        <v>0</v>
      </c>
      <c r="V29" s="57" t="e">
        <f>(U29/U33)</f>
        <v>#DIV/0!</v>
      </c>
      <c r="W29" s="58"/>
      <c r="X29" s="59"/>
    </row>
    <row r="30" spans="1:24" ht="24.95" customHeight="1" thickBot="1" x14ac:dyDescent="0.3">
      <c r="A30" s="50"/>
      <c r="B30" s="147" t="s">
        <v>69</v>
      </c>
      <c r="C30" s="148"/>
      <c r="D30" s="148"/>
      <c r="E30" s="148"/>
      <c r="F30" s="148"/>
      <c r="G30" s="148"/>
      <c r="H30" s="148"/>
      <c r="I30" s="148"/>
      <c r="J30" s="148"/>
      <c r="K30" s="29"/>
      <c r="L30" s="29"/>
      <c r="M30" s="29"/>
      <c r="N30" s="29" t="s">
        <v>21</v>
      </c>
      <c r="O30" s="29"/>
      <c r="P30" s="29"/>
      <c r="Q30" s="29"/>
      <c r="R30" s="29"/>
      <c r="S30" s="29"/>
      <c r="T30" s="29"/>
      <c r="U30" s="64">
        <f t="shared" ref="U30:U33" si="6">SUM(K30:T30)</f>
        <v>0</v>
      </c>
      <c r="V30" s="63"/>
      <c r="W30" s="51"/>
      <c r="X30" s="52"/>
    </row>
    <row r="31" spans="1:24" ht="24.95" customHeight="1" thickBot="1" x14ac:dyDescent="0.3">
      <c r="A31" s="50"/>
      <c r="B31" s="147" t="s">
        <v>67</v>
      </c>
      <c r="C31" s="148"/>
      <c r="D31" s="148"/>
      <c r="E31" s="148"/>
      <c r="F31" s="148"/>
      <c r="G31" s="148"/>
      <c r="H31" s="148"/>
      <c r="I31" s="148"/>
      <c r="J31" s="148"/>
      <c r="K31" s="28"/>
      <c r="L31" s="28"/>
      <c r="M31" s="28"/>
      <c r="N31" s="28"/>
      <c r="O31" s="28"/>
      <c r="P31" s="28"/>
      <c r="Q31" s="28"/>
      <c r="R31" s="28"/>
      <c r="S31" s="28"/>
      <c r="T31" s="28"/>
      <c r="U31" s="62">
        <f t="shared" ref="U31:U32" si="7">SUM(K31:T31)</f>
        <v>0</v>
      </c>
      <c r="V31" s="63"/>
      <c r="W31" s="51"/>
      <c r="X31" s="52"/>
    </row>
    <row r="32" spans="1:24" ht="24.95" customHeight="1" thickBot="1" x14ac:dyDescent="0.3">
      <c r="A32" s="50"/>
      <c r="B32" s="147" t="s">
        <v>68</v>
      </c>
      <c r="C32" s="148"/>
      <c r="D32" s="148"/>
      <c r="E32" s="148"/>
      <c r="F32" s="148"/>
      <c r="G32" s="148"/>
      <c r="H32" s="148"/>
      <c r="I32" s="148"/>
      <c r="J32" s="148"/>
      <c r="K32" s="28"/>
      <c r="L32" s="28"/>
      <c r="M32" s="28"/>
      <c r="N32" s="28"/>
      <c r="O32" s="28"/>
      <c r="P32" s="28"/>
      <c r="Q32" s="28"/>
      <c r="R32" s="28"/>
      <c r="S32" s="28"/>
      <c r="T32" s="28"/>
      <c r="U32" s="62">
        <f t="shared" si="7"/>
        <v>0</v>
      </c>
      <c r="V32" s="63"/>
      <c r="W32" s="51"/>
      <c r="X32" s="52"/>
    </row>
    <row r="33" spans="1:24" ht="24.95" customHeight="1" thickBot="1" x14ac:dyDescent="0.3">
      <c r="A33" s="66"/>
      <c r="B33" s="214" t="s">
        <v>27</v>
      </c>
      <c r="C33" s="214"/>
      <c r="D33" s="214"/>
      <c r="E33" s="214"/>
      <c r="F33" s="214"/>
      <c r="G33" s="214"/>
      <c r="H33" s="214"/>
      <c r="I33" s="214"/>
      <c r="J33" s="214"/>
      <c r="K33" s="67">
        <f t="shared" ref="K33:T33" si="8">SUM(K11:K32)</f>
        <v>0</v>
      </c>
      <c r="L33" s="67">
        <f t="shared" si="8"/>
        <v>0</v>
      </c>
      <c r="M33" s="67">
        <f t="shared" si="8"/>
        <v>0</v>
      </c>
      <c r="N33" s="67">
        <f t="shared" si="8"/>
        <v>0</v>
      </c>
      <c r="O33" s="67">
        <f t="shared" si="8"/>
        <v>0</v>
      </c>
      <c r="P33" s="67">
        <f t="shared" si="8"/>
        <v>0</v>
      </c>
      <c r="Q33" s="67">
        <f t="shared" si="8"/>
        <v>0</v>
      </c>
      <c r="R33" s="67">
        <f t="shared" si="8"/>
        <v>0</v>
      </c>
      <c r="S33" s="67">
        <f t="shared" si="8"/>
        <v>0</v>
      </c>
      <c r="T33" s="67">
        <f t="shared" si="8"/>
        <v>0</v>
      </c>
      <c r="U33" s="68">
        <f t="shared" si="6"/>
        <v>0</v>
      </c>
      <c r="V33" s="57" t="e">
        <f>SUM(V10:V32)</f>
        <v>#DIV/0!</v>
      </c>
      <c r="W33" s="58"/>
      <c r="X33" s="59"/>
    </row>
    <row r="34" spans="1:24" ht="24.95" customHeight="1" thickBot="1" x14ac:dyDescent="0.3">
      <c r="A34" s="66"/>
      <c r="B34" s="218" t="s">
        <v>44</v>
      </c>
      <c r="C34" s="219"/>
      <c r="D34" s="219"/>
      <c r="E34" s="219"/>
      <c r="F34" s="219"/>
      <c r="G34" s="219"/>
      <c r="H34" s="219"/>
      <c r="I34" s="219"/>
      <c r="J34" s="219"/>
      <c r="K34" s="219"/>
      <c r="L34" s="219"/>
      <c r="M34" s="219"/>
      <c r="N34" s="219"/>
      <c r="O34" s="219"/>
      <c r="P34" s="219"/>
      <c r="Q34" s="219"/>
      <c r="R34" s="219"/>
      <c r="S34" s="219"/>
      <c r="T34" s="219"/>
      <c r="U34" s="56">
        <f>U35</f>
        <v>0</v>
      </c>
      <c r="V34" s="105" t="e">
        <f>U34/U33</f>
        <v>#DIV/0!</v>
      </c>
      <c r="W34" s="58"/>
      <c r="X34" s="59"/>
    </row>
    <row r="35" spans="1:24" ht="24.95" customHeight="1" thickBot="1" x14ac:dyDescent="0.3">
      <c r="A35" s="50"/>
      <c r="B35" s="147" t="s">
        <v>46</v>
      </c>
      <c r="C35" s="148"/>
      <c r="D35" s="148"/>
      <c r="E35" s="148"/>
      <c r="F35" s="148"/>
      <c r="G35" s="148"/>
      <c r="H35" s="148"/>
      <c r="I35" s="148"/>
      <c r="J35" s="148"/>
      <c r="K35" s="29"/>
      <c r="L35" s="29"/>
      <c r="M35" s="29"/>
      <c r="N35" s="29" t="s">
        <v>21</v>
      </c>
      <c r="O35" s="29"/>
      <c r="P35" s="29"/>
      <c r="Q35" s="29"/>
      <c r="R35" s="29"/>
      <c r="S35" s="29"/>
      <c r="T35" s="29"/>
      <c r="U35" s="64">
        <f t="shared" ref="U35" si="9">SUM(K35:T35)</f>
        <v>0</v>
      </c>
      <c r="V35" s="63"/>
      <c r="W35" s="51"/>
      <c r="X35" s="52"/>
    </row>
    <row r="36" spans="1:24" ht="24.95" customHeight="1" thickBot="1" x14ac:dyDescent="0.3">
      <c r="A36" s="50"/>
      <c r="B36" s="215" t="s">
        <v>28</v>
      </c>
      <c r="C36" s="216"/>
      <c r="D36" s="216"/>
      <c r="E36" s="216"/>
      <c r="F36" s="216"/>
      <c r="G36" s="216"/>
      <c r="H36" s="216"/>
      <c r="I36" s="216"/>
      <c r="J36" s="216"/>
      <c r="K36" s="216"/>
      <c r="L36" s="216"/>
      <c r="M36" s="216"/>
      <c r="N36" s="216"/>
      <c r="O36" s="216"/>
      <c r="P36" s="216"/>
      <c r="Q36" s="216"/>
      <c r="R36" s="216"/>
      <c r="S36" s="216"/>
      <c r="T36" s="216"/>
      <c r="U36" s="216"/>
      <c r="V36" s="217"/>
      <c r="W36" s="51"/>
      <c r="X36" s="52"/>
    </row>
    <row r="37" spans="1:24" ht="24.95" customHeight="1" thickBot="1" x14ac:dyDescent="0.3">
      <c r="A37" s="50"/>
      <c r="B37" s="177" t="s">
        <v>29</v>
      </c>
      <c r="C37" s="178"/>
      <c r="D37" s="178"/>
      <c r="E37" s="178"/>
      <c r="F37" s="178"/>
      <c r="G37" s="178"/>
      <c r="H37" s="178"/>
      <c r="I37" s="178"/>
      <c r="J37" s="178"/>
      <c r="K37" s="31"/>
      <c r="L37" s="31"/>
      <c r="M37" s="31"/>
      <c r="N37" s="31" t="s">
        <v>21</v>
      </c>
      <c r="O37" s="31" t="s">
        <v>21</v>
      </c>
      <c r="P37" s="31" t="s">
        <v>21</v>
      </c>
      <c r="Q37" s="31" t="s">
        <v>21</v>
      </c>
      <c r="R37" s="31" t="s">
        <v>21</v>
      </c>
      <c r="S37" s="31" t="s">
        <v>21</v>
      </c>
      <c r="T37" s="31" t="s">
        <v>21</v>
      </c>
      <c r="U37" s="69">
        <f>SUM(K37:T37)</f>
        <v>0</v>
      </c>
      <c r="V37" s="70" t="e">
        <f>U37/U33</f>
        <v>#DIV/0!</v>
      </c>
      <c r="W37" s="58"/>
      <c r="X37" s="59"/>
    </row>
    <row r="38" spans="1:24" ht="15.75" thickBot="1" x14ac:dyDescent="0.3">
      <c r="A38" s="66"/>
      <c r="B38" s="71"/>
      <c r="C38" s="71"/>
      <c r="D38" s="71"/>
      <c r="E38" s="71"/>
      <c r="F38" s="72"/>
      <c r="G38" s="72"/>
      <c r="H38" s="51"/>
      <c r="I38" s="43"/>
      <c r="J38" s="72"/>
      <c r="K38" s="72"/>
      <c r="L38" s="72"/>
      <c r="M38" s="72"/>
      <c r="N38" s="46"/>
      <c r="O38" s="46"/>
      <c r="P38" s="72"/>
      <c r="Q38" s="72"/>
      <c r="R38" s="72"/>
      <c r="S38" s="72"/>
      <c r="T38" s="51"/>
      <c r="U38" s="73"/>
      <c r="V38" s="51"/>
      <c r="W38" s="51"/>
      <c r="X38" s="52"/>
    </row>
    <row r="39" spans="1:24" ht="18.75" thickBot="1" x14ac:dyDescent="0.3">
      <c r="A39" s="74"/>
      <c r="B39" s="179" t="s">
        <v>30</v>
      </c>
      <c r="C39" s="180"/>
      <c r="D39" s="180"/>
      <c r="E39" s="180"/>
      <c r="F39" s="180"/>
      <c r="G39" s="180"/>
      <c r="H39" s="181"/>
      <c r="I39" s="182">
        <f>Jaarplanning!L17</f>
        <v>136</v>
      </c>
      <c r="J39" s="183"/>
      <c r="K39" s="75"/>
      <c r="L39" s="179" t="s">
        <v>31</v>
      </c>
      <c r="M39" s="180"/>
      <c r="N39" s="180"/>
      <c r="O39" s="180"/>
      <c r="P39" s="180"/>
      <c r="Q39" s="181"/>
      <c r="R39" s="182">
        <f>U33</f>
        <v>0</v>
      </c>
      <c r="S39" s="183"/>
      <c r="T39" s="76"/>
      <c r="U39" s="94" t="s">
        <v>32</v>
      </c>
      <c r="V39" s="77">
        <f>R39-I39</f>
        <v>-136</v>
      </c>
      <c r="W39" s="58"/>
      <c r="X39" s="59"/>
    </row>
    <row r="40" spans="1:24" ht="15.75" thickBot="1" x14ac:dyDescent="0.3">
      <c r="A40" s="78"/>
      <c r="B40" s="79"/>
      <c r="C40" s="79"/>
      <c r="D40" s="79"/>
      <c r="E40" s="79"/>
      <c r="F40" s="79"/>
      <c r="G40" s="79"/>
      <c r="H40" s="79"/>
      <c r="I40" s="79"/>
      <c r="J40" s="79"/>
      <c r="K40" s="80"/>
      <c r="L40" s="79"/>
      <c r="M40" s="79"/>
      <c r="N40" s="79"/>
      <c r="O40" s="79"/>
      <c r="P40" s="79"/>
      <c r="Q40" s="79"/>
      <c r="R40" s="79"/>
      <c r="S40" s="79"/>
      <c r="T40" s="72"/>
      <c r="U40" s="79"/>
      <c r="V40" s="79"/>
      <c r="W40" s="51"/>
      <c r="X40" s="52"/>
    </row>
    <row r="41" spans="1:24" x14ac:dyDescent="0.25">
      <c r="A41" s="184" t="s">
        <v>33</v>
      </c>
      <c r="B41" s="185"/>
      <c r="C41" s="185"/>
      <c r="D41" s="185"/>
      <c r="E41" s="185"/>
      <c r="F41" s="186"/>
      <c r="G41" s="190"/>
      <c r="H41" s="191"/>
      <c r="I41" s="191"/>
      <c r="J41" s="191"/>
      <c r="K41" s="191"/>
      <c r="L41" s="191"/>
      <c r="M41" s="191"/>
      <c r="N41" s="191"/>
      <c r="O41" s="191"/>
      <c r="P41" s="191"/>
      <c r="Q41" s="191"/>
      <c r="R41" s="191"/>
      <c r="S41" s="191"/>
      <c r="T41" s="191"/>
      <c r="U41" s="191"/>
      <c r="V41" s="191"/>
      <c r="W41" s="191"/>
      <c r="X41" s="192"/>
    </row>
    <row r="42" spans="1:24" ht="49.9" customHeight="1" thickBot="1" x14ac:dyDescent="0.3">
      <c r="A42" s="187"/>
      <c r="B42" s="188"/>
      <c r="C42" s="188"/>
      <c r="D42" s="188"/>
      <c r="E42" s="188"/>
      <c r="F42" s="189"/>
      <c r="G42" s="193"/>
      <c r="H42" s="194"/>
      <c r="I42" s="194"/>
      <c r="J42" s="194"/>
      <c r="K42" s="194"/>
      <c r="L42" s="194"/>
      <c r="M42" s="194"/>
      <c r="N42" s="194"/>
      <c r="O42" s="194"/>
      <c r="P42" s="194"/>
      <c r="Q42" s="194"/>
      <c r="R42" s="194"/>
      <c r="S42" s="194"/>
      <c r="T42" s="194"/>
      <c r="U42" s="194"/>
      <c r="V42" s="194"/>
      <c r="W42" s="194"/>
      <c r="X42" s="195"/>
    </row>
    <row r="43" spans="1:24" x14ac:dyDescent="0.25">
      <c r="A43" s="184" t="s">
        <v>34</v>
      </c>
      <c r="B43" s="185"/>
      <c r="C43" s="185"/>
      <c r="D43" s="185"/>
      <c r="E43" s="185"/>
      <c r="F43" s="186"/>
      <c r="G43" s="196"/>
      <c r="H43" s="197"/>
      <c r="I43" s="197"/>
      <c r="J43" s="197"/>
      <c r="K43" s="200" t="s">
        <v>35</v>
      </c>
      <c r="L43" s="201"/>
      <c r="M43" s="201"/>
      <c r="N43" s="201"/>
      <c r="O43" s="204"/>
      <c r="P43" s="205"/>
      <c r="Q43" s="205"/>
      <c r="R43" s="205"/>
      <c r="S43" s="206"/>
      <c r="T43" s="210" t="s">
        <v>36</v>
      </c>
      <c r="U43" s="211"/>
      <c r="V43" s="173"/>
      <c r="W43" s="173"/>
      <c r="X43" s="174"/>
    </row>
    <row r="44" spans="1:24" ht="30" customHeight="1" thickBot="1" x14ac:dyDescent="0.3">
      <c r="A44" s="187"/>
      <c r="B44" s="188"/>
      <c r="C44" s="188"/>
      <c r="D44" s="188"/>
      <c r="E44" s="188"/>
      <c r="F44" s="189"/>
      <c r="G44" s="198"/>
      <c r="H44" s="199"/>
      <c r="I44" s="199"/>
      <c r="J44" s="199"/>
      <c r="K44" s="202"/>
      <c r="L44" s="203"/>
      <c r="M44" s="203"/>
      <c r="N44" s="203"/>
      <c r="O44" s="207"/>
      <c r="P44" s="208"/>
      <c r="Q44" s="208"/>
      <c r="R44" s="208"/>
      <c r="S44" s="209"/>
      <c r="T44" s="212"/>
      <c r="U44" s="213"/>
      <c r="V44" s="175"/>
      <c r="W44" s="175"/>
      <c r="X44" s="176"/>
    </row>
  </sheetData>
  <sheetProtection password="CCFC" sheet="1" objects="1" scenarios="1"/>
  <mergeCells count="49">
    <mergeCell ref="B15:J15"/>
    <mergeCell ref="B16:J16"/>
    <mergeCell ref="B26:J26"/>
    <mergeCell ref="B13:J13"/>
    <mergeCell ref="B14:J14"/>
    <mergeCell ref="B25:T25"/>
    <mergeCell ref="B27:J27"/>
    <mergeCell ref="B29:T29"/>
    <mergeCell ref="B28:J28"/>
    <mergeCell ref="B18:T18"/>
    <mergeCell ref="B19:J19"/>
    <mergeCell ref="B23:J23"/>
    <mergeCell ref="B24:J24"/>
    <mergeCell ref="B30:J30"/>
    <mergeCell ref="B33:J33"/>
    <mergeCell ref="B36:V36"/>
    <mergeCell ref="B31:J31"/>
    <mergeCell ref="B32:J32"/>
    <mergeCell ref="B35:J35"/>
    <mergeCell ref="B34:T34"/>
    <mergeCell ref="V43:X44"/>
    <mergeCell ref="B37:J37"/>
    <mergeCell ref="B39:H39"/>
    <mergeCell ref="I39:J39"/>
    <mergeCell ref="L39:Q39"/>
    <mergeCell ref="R39:S39"/>
    <mergeCell ref="A41:F42"/>
    <mergeCell ref="G41:X42"/>
    <mergeCell ref="A43:F44"/>
    <mergeCell ref="G43:J44"/>
    <mergeCell ref="K43:N44"/>
    <mergeCell ref="O43:S44"/>
    <mergeCell ref="T43:U44"/>
    <mergeCell ref="Q1:X1"/>
    <mergeCell ref="B21:J21"/>
    <mergeCell ref="B22:J22"/>
    <mergeCell ref="E4:J4"/>
    <mergeCell ref="Q4:V4"/>
    <mergeCell ref="E6:J6"/>
    <mergeCell ref="Q6:V6"/>
    <mergeCell ref="B2:T2"/>
    <mergeCell ref="U2:X2"/>
    <mergeCell ref="B20:J20"/>
    <mergeCell ref="B8:J9"/>
    <mergeCell ref="U8:V8"/>
    <mergeCell ref="B10:T10"/>
    <mergeCell ref="B11:J11"/>
    <mergeCell ref="B12:J12"/>
    <mergeCell ref="B17:J17"/>
  </mergeCells>
  <pageMargins left="0" right="0.23622047244094491" top="0" bottom="0" header="0.31496062992125984" footer="0.31496062992125984"/>
  <pageSetup paperSize="9" scale="4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pageSetUpPr fitToPage="1"/>
  </sheetPr>
  <dimension ref="A1:X44"/>
  <sheetViews>
    <sheetView topLeftCell="A25" zoomScaleNormal="100" workbookViewId="0">
      <selection activeCell="A33" sqref="A33:XFD39"/>
    </sheetView>
  </sheetViews>
  <sheetFormatPr defaultColWidth="8.85546875" defaultRowHeight="15" x14ac:dyDescent="0.25"/>
  <cols>
    <col min="1" max="9" width="5.7109375" style="36" customWidth="1"/>
    <col min="10" max="10" width="20.7109375" style="36" customWidth="1"/>
    <col min="11" max="20" width="5.85546875" style="36" customWidth="1"/>
    <col min="21" max="22" width="10.7109375" style="36" customWidth="1"/>
    <col min="23" max="24" width="3.7109375" style="36" customWidth="1"/>
    <col min="25" max="16384" width="8.85546875" style="36"/>
  </cols>
  <sheetData>
    <row r="1" spans="1:24" ht="21" customHeight="1" x14ac:dyDescent="0.3">
      <c r="A1" s="81"/>
      <c r="B1" s="82" t="str">
        <f>Jaarplanning!B1</f>
        <v>Natuur en groene ruimte 3</v>
      </c>
      <c r="C1" s="83"/>
      <c r="D1" s="83"/>
      <c r="E1" s="83"/>
      <c r="F1" s="83"/>
      <c r="G1" s="83"/>
      <c r="H1" s="83"/>
      <c r="I1" s="83"/>
      <c r="J1" s="83"/>
      <c r="K1" s="83"/>
      <c r="L1" s="84"/>
      <c r="M1" s="83"/>
      <c r="N1" s="83"/>
      <c r="O1" s="83"/>
      <c r="P1" s="83"/>
      <c r="Q1" s="226" t="str">
        <f>Jaarplanning!$C$5</f>
        <v>BPV jaarplanning 2014 - 2015</v>
      </c>
      <c r="R1" s="226"/>
      <c r="S1" s="226"/>
      <c r="T1" s="226"/>
      <c r="U1" s="226"/>
      <c r="V1" s="226"/>
      <c r="W1" s="226"/>
      <c r="X1" s="227"/>
    </row>
    <row r="2" spans="1:24" ht="21" customHeight="1" x14ac:dyDescent="0.3">
      <c r="A2" s="85"/>
      <c r="B2" s="158" t="str">
        <f>Jaarplanning!$B$2</f>
        <v>Vakbekwaam medewerker groenvoorziening</v>
      </c>
      <c r="C2" s="158"/>
      <c r="D2" s="158"/>
      <c r="E2" s="158"/>
      <c r="F2" s="158"/>
      <c r="G2" s="158"/>
      <c r="H2" s="158"/>
      <c r="I2" s="158"/>
      <c r="J2" s="158"/>
      <c r="K2" s="158"/>
      <c r="L2" s="158"/>
      <c r="M2" s="158"/>
      <c r="N2" s="158"/>
      <c r="O2" s="158"/>
      <c r="P2" s="158"/>
      <c r="Q2" s="158"/>
      <c r="R2" s="158"/>
      <c r="S2" s="158"/>
      <c r="T2" s="158"/>
      <c r="U2" s="159" t="str">
        <f>Jaarplanning!$I$1</f>
        <v>Crebo: 97252</v>
      </c>
      <c r="V2" s="159"/>
      <c r="W2" s="159"/>
      <c r="X2" s="160"/>
    </row>
    <row r="3" spans="1:24" ht="7.9" customHeight="1" thickBot="1" x14ac:dyDescent="0.35">
      <c r="A3" s="86"/>
      <c r="B3" s="39"/>
      <c r="C3" s="39"/>
      <c r="D3" s="39"/>
      <c r="E3" s="39"/>
      <c r="F3" s="39"/>
      <c r="G3" s="39"/>
      <c r="H3" s="39"/>
      <c r="I3" s="39"/>
      <c r="J3" s="39"/>
      <c r="K3" s="39"/>
      <c r="L3" s="39"/>
      <c r="M3" s="39"/>
      <c r="N3" s="39"/>
      <c r="O3" s="39"/>
      <c r="P3" s="39"/>
      <c r="Q3" s="39"/>
      <c r="R3" s="39"/>
      <c r="S3" s="39"/>
      <c r="T3" s="39"/>
      <c r="U3" s="39"/>
      <c r="V3" s="39"/>
      <c r="W3" s="39"/>
      <c r="X3" s="40"/>
    </row>
    <row r="4" spans="1:24" ht="16.899999999999999" thickBot="1" x14ac:dyDescent="0.35">
      <c r="A4" s="87"/>
      <c r="B4" s="42" t="s">
        <v>22</v>
      </c>
      <c r="C4" s="43"/>
      <c r="D4" s="43"/>
      <c r="E4" s="231">
        <f>'Week 1 tm 10'!E4:J4</f>
        <v>0</v>
      </c>
      <c r="F4" s="232"/>
      <c r="G4" s="232"/>
      <c r="H4" s="232"/>
      <c r="I4" s="232"/>
      <c r="J4" s="233"/>
      <c r="K4" s="43"/>
      <c r="L4" s="42" t="s">
        <v>37</v>
      </c>
      <c r="M4" s="44"/>
      <c r="N4" s="45"/>
      <c r="O4" s="46"/>
      <c r="P4" s="46"/>
      <c r="Q4" s="231">
        <f>'Week 1 tm 10'!Q4:V4</f>
        <v>0</v>
      </c>
      <c r="R4" s="232"/>
      <c r="S4" s="232"/>
      <c r="T4" s="232"/>
      <c r="U4" s="232"/>
      <c r="V4" s="233"/>
      <c r="W4" s="44"/>
      <c r="X4" s="47"/>
    </row>
    <row r="5" spans="1:24" ht="7.9" customHeight="1" thickBot="1" x14ac:dyDescent="0.35">
      <c r="A5" s="87"/>
      <c r="B5" s="44"/>
      <c r="C5" s="44"/>
      <c r="D5" s="44"/>
      <c r="E5" s="44"/>
      <c r="F5" s="44"/>
      <c r="G5" s="44"/>
      <c r="H5" s="44"/>
      <c r="I5" s="44"/>
      <c r="J5" s="44"/>
      <c r="K5" s="44"/>
      <c r="L5" s="44"/>
      <c r="M5" s="44"/>
      <c r="N5" s="44"/>
      <c r="O5" s="44"/>
      <c r="P5" s="44"/>
      <c r="Q5" s="44"/>
      <c r="R5" s="44"/>
      <c r="S5" s="44"/>
      <c r="T5" s="44"/>
      <c r="U5" s="44"/>
      <c r="V5" s="44"/>
      <c r="W5" s="44"/>
      <c r="X5" s="47"/>
    </row>
    <row r="6" spans="1:24" ht="16.899999999999999" thickBot="1" x14ac:dyDescent="0.35">
      <c r="A6" s="87"/>
      <c r="B6" s="42" t="s">
        <v>39</v>
      </c>
      <c r="C6" s="44"/>
      <c r="D6" s="44"/>
      <c r="E6" s="234" t="str">
        <f>'Week 1 tm 10'!E6:J6</f>
        <v>C. ter Steege</v>
      </c>
      <c r="F6" s="235"/>
      <c r="G6" s="235"/>
      <c r="H6" s="235"/>
      <c r="I6" s="235"/>
      <c r="J6" s="236"/>
      <c r="K6" s="44"/>
      <c r="L6" s="42" t="s">
        <v>38</v>
      </c>
      <c r="M6" s="44"/>
      <c r="N6" s="45"/>
      <c r="O6" s="44"/>
      <c r="P6" s="44"/>
      <c r="Q6" s="237">
        <f>'Week 1 tm 10'!Q6:V6</f>
        <v>0</v>
      </c>
      <c r="R6" s="238"/>
      <c r="S6" s="238"/>
      <c r="T6" s="238"/>
      <c r="U6" s="238"/>
      <c r="V6" s="239"/>
      <c r="W6" s="44"/>
      <c r="X6" s="47"/>
    </row>
    <row r="7" spans="1:24" ht="7.9" customHeight="1" thickBot="1" x14ac:dyDescent="0.35">
      <c r="A7" s="87"/>
      <c r="B7" s="49"/>
      <c r="C7" s="44"/>
      <c r="D7" s="44"/>
      <c r="E7" s="49"/>
      <c r="F7" s="49"/>
      <c r="G7" s="49"/>
      <c r="H7" s="49"/>
      <c r="I7" s="49"/>
      <c r="J7" s="49"/>
      <c r="K7" s="44"/>
      <c r="L7" s="44"/>
      <c r="M7" s="44"/>
      <c r="N7" s="49"/>
      <c r="O7" s="44"/>
      <c r="P7" s="44"/>
      <c r="Q7" s="44"/>
      <c r="R7" s="44"/>
      <c r="S7" s="44"/>
      <c r="T7" s="44"/>
      <c r="U7" s="44"/>
      <c r="V7" s="44"/>
      <c r="W7" s="44"/>
      <c r="X7" s="47"/>
    </row>
    <row r="8" spans="1:24" ht="28.15" customHeight="1" thickBot="1" x14ac:dyDescent="0.3">
      <c r="A8" s="88"/>
      <c r="B8" s="161" t="s">
        <v>23</v>
      </c>
      <c r="C8" s="162"/>
      <c r="D8" s="162"/>
      <c r="E8" s="162"/>
      <c r="F8" s="162"/>
      <c r="G8" s="162"/>
      <c r="H8" s="162"/>
      <c r="I8" s="162"/>
      <c r="J8" s="163"/>
      <c r="K8" s="95">
        <f>Jaarplanning!B19</f>
        <v>41925</v>
      </c>
      <c r="L8" s="95">
        <f>K8+7</f>
        <v>41932</v>
      </c>
      <c r="M8" s="95">
        <f t="shared" ref="M8:T8" si="0">L8+7</f>
        <v>41939</v>
      </c>
      <c r="N8" s="95">
        <f t="shared" si="0"/>
        <v>41946</v>
      </c>
      <c r="O8" s="95">
        <f t="shared" si="0"/>
        <v>41953</v>
      </c>
      <c r="P8" s="95">
        <f t="shared" si="0"/>
        <v>41960</v>
      </c>
      <c r="Q8" s="95">
        <f t="shared" si="0"/>
        <v>41967</v>
      </c>
      <c r="R8" s="95">
        <f t="shared" si="0"/>
        <v>41974</v>
      </c>
      <c r="S8" s="95">
        <f t="shared" si="0"/>
        <v>41981</v>
      </c>
      <c r="T8" s="95">
        <f t="shared" si="0"/>
        <v>41988</v>
      </c>
      <c r="U8" s="167" t="s">
        <v>24</v>
      </c>
      <c r="V8" s="168"/>
      <c r="W8" s="51"/>
      <c r="X8" s="52"/>
    </row>
    <row r="9" spans="1:24" ht="18.75" thickBot="1" x14ac:dyDescent="0.3">
      <c r="A9" s="88"/>
      <c r="B9" s="164"/>
      <c r="C9" s="165"/>
      <c r="D9" s="165"/>
      <c r="E9" s="165"/>
      <c r="F9" s="165"/>
      <c r="G9" s="165"/>
      <c r="H9" s="165"/>
      <c r="I9" s="165"/>
      <c r="J9" s="166"/>
      <c r="K9" s="53">
        <f>Jaarplanning!A19</f>
        <v>42</v>
      </c>
      <c r="L9" s="53">
        <f>K9+1</f>
        <v>43</v>
      </c>
      <c r="M9" s="53">
        <f t="shared" ref="M9:T9" si="1">L9+1</f>
        <v>44</v>
      </c>
      <c r="N9" s="53">
        <f t="shared" si="1"/>
        <v>45</v>
      </c>
      <c r="O9" s="53">
        <f t="shared" si="1"/>
        <v>46</v>
      </c>
      <c r="P9" s="53">
        <f t="shared" si="1"/>
        <v>47</v>
      </c>
      <c r="Q9" s="53">
        <f t="shared" si="1"/>
        <v>48</v>
      </c>
      <c r="R9" s="53">
        <f t="shared" si="1"/>
        <v>49</v>
      </c>
      <c r="S9" s="53">
        <f t="shared" si="1"/>
        <v>50</v>
      </c>
      <c r="T9" s="53">
        <f t="shared" si="1"/>
        <v>51</v>
      </c>
      <c r="U9" s="54" t="s">
        <v>25</v>
      </c>
      <c r="V9" s="55" t="s">
        <v>26</v>
      </c>
      <c r="W9" s="51"/>
      <c r="X9" s="52"/>
    </row>
    <row r="10" spans="1:24" ht="24.95" customHeight="1" thickBot="1" x14ac:dyDescent="0.3">
      <c r="A10" s="88"/>
      <c r="B10" s="169" t="str">
        <f>'Week 1 tm 10'!B10:T10</f>
        <v>1 Voert aanlegwerkzaamheden uit in natuur en leefomgeving</v>
      </c>
      <c r="C10" s="170"/>
      <c r="D10" s="170"/>
      <c r="E10" s="170"/>
      <c r="F10" s="170"/>
      <c r="G10" s="170"/>
      <c r="H10" s="170"/>
      <c r="I10" s="170"/>
      <c r="J10" s="170"/>
      <c r="K10" s="171"/>
      <c r="L10" s="171"/>
      <c r="M10" s="171"/>
      <c r="N10" s="171"/>
      <c r="O10" s="171"/>
      <c r="P10" s="171"/>
      <c r="Q10" s="171"/>
      <c r="R10" s="171"/>
      <c r="S10" s="171"/>
      <c r="T10" s="171"/>
      <c r="U10" s="56">
        <f>SUM(U11:U17)</f>
        <v>0</v>
      </c>
      <c r="V10" s="57" t="e">
        <f>U10/U33</f>
        <v>#DIV/0!</v>
      </c>
      <c r="W10" s="58"/>
      <c r="X10" s="59"/>
    </row>
    <row r="11" spans="1:24" ht="24.95" customHeight="1" thickBot="1" x14ac:dyDescent="0.3">
      <c r="A11" s="88"/>
      <c r="B11" s="172" t="str">
        <f>'Week 1 tm 10'!B11:J11</f>
        <v>1.1 Maakt het terrein klaar voor aanlegwerkzaamheden</v>
      </c>
      <c r="C11" s="172"/>
      <c r="D11" s="172"/>
      <c r="E11" s="172"/>
      <c r="F11" s="172"/>
      <c r="G11" s="172"/>
      <c r="H11" s="172"/>
      <c r="I11" s="172"/>
      <c r="J11" s="172"/>
      <c r="K11" s="30" t="s">
        <v>21</v>
      </c>
      <c r="L11" s="30"/>
      <c r="M11" s="30"/>
      <c r="N11" s="30" t="s">
        <v>21</v>
      </c>
      <c r="O11" s="30" t="s">
        <v>21</v>
      </c>
      <c r="P11" s="30" t="s">
        <v>21</v>
      </c>
      <c r="Q11" s="30" t="s">
        <v>21</v>
      </c>
      <c r="R11" s="30" t="s">
        <v>21</v>
      </c>
      <c r="S11" s="30" t="s">
        <v>21</v>
      </c>
      <c r="T11" s="30" t="s">
        <v>21</v>
      </c>
      <c r="U11" s="60">
        <f t="shared" ref="U11:U17" si="2">SUM(K11:T11)</f>
        <v>0</v>
      </c>
      <c r="V11" s="61"/>
      <c r="W11" s="58"/>
      <c r="X11" s="59"/>
    </row>
    <row r="12" spans="1:24" ht="24.95" customHeight="1" thickBot="1" x14ac:dyDescent="0.3">
      <c r="A12" s="88"/>
      <c r="B12" s="172" t="str">
        <f>'Week 1 tm 10'!B12:J12</f>
        <v>1.2 Voert grondverzet uit</v>
      </c>
      <c r="C12" s="172"/>
      <c r="D12" s="172"/>
      <c r="E12" s="172"/>
      <c r="F12" s="172"/>
      <c r="G12" s="172"/>
      <c r="H12" s="172"/>
      <c r="I12" s="172"/>
      <c r="J12" s="172"/>
      <c r="K12" s="28"/>
      <c r="L12" s="28"/>
      <c r="M12" s="28"/>
      <c r="N12" s="28"/>
      <c r="O12" s="28"/>
      <c r="P12" s="28"/>
      <c r="Q12" s="28"/>
      <c r="R12" s="28"/>
      <c r="S12" s="28"/>
      <c r="T12" s="28"/>
      <c r="U12" s="62">
        <f t="shared" si="2"/>
        <v>0</v>
      </c>
      <c r="V12" s="63"/>
      <c r="W12" s="58"/>
      <c r="X12" s="59"/>
    </row>
    <row r="13" spans="1:24" ht="24.95" customHeight="1" thickBot="1" x14ac:dyDescent="0.3">
      <c r="A13" s="88"/>
      <c r="B13" s="172" t="str">
        <f>'Week 1 tm 10'!B13:J13</f>
        <v>1.4 Legt water(partijen) aan</v>
      </c>
      <c r="C13" s="172"/>
      <c r="D13" s="172"/>
      <c r="E13" s="172"/>
      <c r="F13" s="172"/>
      <c r="G13" s="172"/>
      <c r="H13" s="172"/>
      <c r="I13" s="172"/>
      <c r="J13" s="172"/>
      <c r="K13" s="28"/>
      <c r="L13" s="28"/>
      <c r="M13" s="28"/>
      <c r="N13" s="28"/>
      <c r="O13" s="28"/>
      <c r="P13" s="28"/>
      <c r="Q13" s="28"/>
      <c r="R13" s="28"/>
      <c r="S13" s="28"/>
      <c r="T13" s="28"/>
      <c r="U13" s="62">
        <f t="shared" si="2"/>
        <v>0</v>
      </c>
      <c r="V13" s="63"/>
      <c r="W13" s="58"/>
      <c r="X13" s="59"/>
    </row>
    <row r="14" spans="1:24" ht="24.95" customHeight="1" thickBot="1" x14ac:dyDescent="0.3">
      <c r="A14" s="88"/>
      <c r="B14" s="172" t="str">
        <f>'Week 1 tm 10'!B14:J14</f>
        <v>1.5 Brengt verhardingen aan</v>
      </c>
      <c r="C14" s="172"/>
      <c r="D14" s="172"/>
      <c r="E14" s="172"/>
      <c r="F14" s="172"/>
      <c r="G14" s="172"/>
      <c r="H14" s="172"/>
      <c r="I14" s="172"/>
      <c r="J14" s="172"/>
      <c r="K14" s="28"/>
      <c r="L14" s="28"/>
      <c r="M14" s="28"/>
      <c r="N14" s="28"/>
      <c r="O14" s="28"/>
      <c r="P14" s="28"/>
      <c r="Q14" s="28"/>
      <c r="R14" s="28"/>
      <c r="S14" s="28"/>
      <c r="T14" s="28"/>
      <c r="U14" s="62">
        <f t="shared" si="2"/>
        <v>0</v>
      </c>
      <c r="V14" s="63"/>
      <c r="W14" s="58"/>
      <c r="X14" s="59"/>
    </row>
    <row r="15" spans="1:24" ht="24.95" customHeight="1" thickBot="1" x14ac:dyDescent="0.3">
      <c r="A15" s="88"/>
      <c r="B15" s="172" t="str">
        <f>'Week 1 tm 10'!B15:J15</f>
        <v>1.6 Plaatst bouwkundige elementen</v>
      </c>
      <c r="C15" s="172"/>
      <c r="D15" s="172"/>
      <c r="E15" s="172"/>
      <c r="F15" s="172"/>
      <c r="G15" s="172"/>
      <c r="H15" s="172"/>
      <c r="I15" s="172"/>
      <c r="J15" s="172"/>
      <c r="K15" s="28"/>
      <c r="L15" s="28"/>
      <c r="M15" s="28"/>
      <c r="N15" s="28"/>
      <c r="O15" s="28"/>
      <c r="P15" s="28"/>
      <c r="Q15" s="28"/>
      <c r="R15" s="28"/>
      <c r="S15" s="28"/>
      <c r="T15" s="28"/>
      <c r="U15" s="62">
        <f t="shared" si="2"/>
        <v>0</v>
      </c>
      <c r="V15" s="63"/>
      <c r="W15" s="58"/>
      <c r="X15" s="59"/>
    </row>
    <row r="16" spans="1:24" ht="24.95" customHeight="1" thickBot="1" x14ac:dyDescent="0.3">
      <c r="A16" s="88"/>
      <c r="B16" s="172" t="str">
        <f>'Week 1 tm 10'!B16:J16</f>
        <v>1.8 Legt groen aan</v>
      </c>
      <c r="C16" s="172"/>
      <c r="D16" s="172"/>
      <c r="E16" s="172"/>
      <c r="F16" s="172"/>
      <c r="G16" s="172"/>
      <c r="H16" s="172"/>
      <c r="I16" s="172"/>
      <c r="J16" s="172"/>
      <c r="K16" s="28"/>
      <c r="L16" s="28"/>
      <c r="M16" s="28"/>
      <c r="N16" s="28"/>
      <c r="O16" s="28"/>
      <c r="P16" s="28"/>
      <c r="Q16" s="28"/>
      <c r="R16" s="28"/>
      <c r="S16" s="28"/>
      <c r="T16" s="28"/>
      <c r="U16" s="62">
        <f t="shared" si="2"/>
        <v>0</v>
      </c>
      <c r="V16" s="63"/>
      <c r="W16" s="58"/>
      <c r="X16" s="59"/>
    </row>
    <row r="17" spans="1:24" ht="24.95" customHeight="1" thickBot="1" x14ac:dyDescent="0.3">
      <c r="A17" s="88"/>
      <c r="B17" s="172" t="str">
        <f>'Week 1 tm 10'!B17:J17</f>
        <v>1.9 Rondt de aanlegwerkzaamheden af</v>
      </c>
      <c r="C17" s="172"/>
      <c r="D17" s="172"/>
      <c r="E17" s="172"/>
      <c r="F17" s="172"/>
      <c r="G17" s="172"/>
      <c r="H17" s="172"/>
      <c r="I17" s="172"/>
      <c r="J17" s="172"/>
      <c r="K17" s="28"/>
      <c r="L17" s="28"/>
      <c r="M17" s="28"/>
      <c r="N17" s="28"/>
      <c r="O17" s="28"/>
      <c r="P17" s="28"/>
      <c r="Q17" s="28"/>
      <c r="R17" s="28"/>
      <c r="S17" s="28"/>
      <c r="T17" s="28"/>
      <c r="U17" s="62">
        <f t="shared" si="2"/>
        <v>0</v>
      </c>
      <c r="V17" s="63"/>
      <c r="W17" s="58"/>
      <c r="X17" s="59"/>
    </row>
    <row r="18" spans="1:24" ht="24.95" customHeight="1" thickBot="1" x14ac:dyDescent="0.3">
      <c r="A18" s="88"/>
      <c r="B18" s="220" t="str">
        <f>'Week 1 tm 10'!B18:T18</f>
        <v>2 Voert onderhoudswerkzaamheden uit in natuur en leefomgeving</v>
      </c>
      <c r="C18" s="220"/>
      <c r="D18" s="220"/>
      <c r="E18" s="220"/>
      <c r="F18" s="220"/>
      <c r="G18" s="220"/>
      <c r="H18" s="220"/>
      <c r="I18" s="220"/>
      <c r="J18" s="220"/>
      <c r="K18" s="171"/>
      <c r="L18" s="171"/>
      <c r="M18" s="171"/>
      <c r="N18" s="171"/>
      <c r="O18" s="171"/>
      <c r="P18" s="171"/>
      <c r="Q18" s="171"/>
      <c r="R18" s="171"/>
      <c r="S18" s="171"/>
      <c r="T18" s="171"/>
      <c r="U18" s="56">
        <f>SUM(U19:U24)</f>
        <v>0</v>
      </c>
      <c r="V18" s="57" t="e">
        <f>U18/U33</f>
        <v>#DIV/0!</v>
      </c>
      <c r="W18" s="58"/>
      <c r="X18" s="59"/>
    </row>
    <row r="19" spans="1:24" ht="24.95" customHeight="1" thickBot="1" x14ac:dyDescent="0.3">
      <c r="A19" s="88"/>
      <c r="B19" s="147" t="str">
        <f>'Week 1 tm 10'!B19:J19</f>
        <v>2.1 Voert bodemverbetering uit</v>
      </c>
      <c r="C19" s="148"/>
      <c r="D19" s="148"/>
      <c r="E19" s="148"/>
      <c r="F19" s="148"/>
      <c r="G19" s="148"/>
      <c r="H19" s="148"/>
      <c r="I19" s="148"/>
      <c r="J19" s="148"/>
      <c r="K19" s="29"/>
      <c r="L19" s="29"/>
      <c r="M19" s="29"/>
      <c r="N19" s="29"/>
      <c r="O19" s="29" t="s">
        <v>21</v>
      </c>
      <c r="P19" s="29" t="s">
        <v>21</v>
      </c>
      <c r="Q19" s="29" t="s">
        <v>21</v>
      </c>
      <c r="R19" s="29" t="s">
        <v>21</v>
      </c>
      <c r="S19" s="29" t="s">
        <v>21</v>
      </c>
      <c r="T19" s="29" t="s">
        <v>21</v>
      </c>
      <c r="U19" s="64">
        <f t="shared" ref="U19:U24" si="3">SUM(K19:T19)</f>
        <v>0</v>
      </c>
      <c r="V19" s="63"/>
      <c r="W19" s="51"/>
      <c r="X19" s="52"/>
    </row>
    <row r="20" spans="1:24" ht="24.95" customHeight="1" thickBot="1" x14ac:dyDescent="0.3">
      <c r="A20" s="88"/>
      <c r="B20" s="228" t="str">
        <f>'Week 1 tm 10'!B20:J20</f>
        <v>2.3 Onderhoudt water(partijen)</v>
      </c>
      <c r="C20" s="172"/>
      <c r="D20" s="172"/>
      <c r="E20" s="172"/>
      <c r="F20" s="172"/>
      <c r="G20" s="172"/>
      <c r="H20" s="172"/>
      <c r="I20" s="172"/>
      <c r="J20" s="172"/>
      <c r="K20" s="27"/>
      <c r="L20" s="27"/>
      <c r="M20" s="27"/>
      <c r="N20" s="27"/>
      <c r="O20" s="27" t="s">
        <v>21</v>
      </c>
      <c r="P20" s="27" t="s">
        <v>21</v>
      </c>
      <c r="Q20" s="27" t="s">
        <v>21</v>
      </c>
      <c r="R20" s="27" t="s">
        <v>21</v>
      </c>
      <c r="S20" s="27" t="s">
        <v>21</v>
      </c>
      <c r="T20" s="27" t="s">
        <v>21</v>
      </c>
      <c r="U20" s="65">
        <f t="shared" si="3"/>
        <v>0</v>
      </c>
      <c r="V20" s="63"/>
      <c r="W20" s="51"/>
      <c r="X20" s="52"/>
    </row>
    <row r="21" spans="1:24" ht="24.95" customHeight="1" thickBot="1" x14ac:dyDescent="0.3">
      <c r="A21" s="88"/>
      <c r="B21" s="228" t="str">
        <f>'Week 1 tm 10'!B21:J21</f>
        <v>2.4 Onderhoudt verhardingen</v>
      </c>
      <c r="C21" s="172"/>
      <c r="D21" s="172"/>
      <c r="E21" s="172"/>
      <c r="F21" s="172"/>
      <c r="G21" s="172"/>
      <c r="H21" s="172"/>
      <c r="I21" s="172"/>
      <c r="J21" s="172"/>
      <c r="K21" s="27"/>
      <c r="L21" s="27"/>
      <c r="M21" s="27"/>
      <c r="N21" s="27"/>
      <c r="O21" s="27" t="s">
        <v>21</v>
      </c>
      <c r="P21" s="27" t="s">
        <v>21</v>
      </c>
      <c r="Q21" s="27" t="s">
        <v>21</v>
      </c>
      <c r="R21" s="27" t="s">
        <v>21</v>
      </c>
      <c r="S21" s="27" t="s">
        <v>21</v>
      </c>
      <c r="T21" s="27" t="s">
        <v>21</v>
      </c>
      <c r="U21" s="65">
        <f t="shared" si="3"/>
        <v>0</v>
      </c>
      <c r="V21" s="63"/>
      <c r="W21" s="51"/>
      <c r="X21" s="52"/>
    </row>
    <row r="22" spans="1:24" ht="24.95" customHeight="1" thickBot="1" x14ac:dyDescent="0.3">
      <c r="A22" s="88"/>
      <c r="B22" s="228" t="str">
        <f>'Week 1 tm 10'!B22:J22</f>
        <v>2.5 Onderhoudt bouwkundige elementen</v>
      </c>
      <c r="C22" s="172"/>
      <c r="D22" s="172"/>
      <c r="E22" s="172"/>
      <c r="F22" s="172"/>
      <c r="G22" s="172"/>
      <c r="H22" s="172"/>
      <c r="I22" s="172"/>
      <c r="J22" s="172"/>
      <c r="K22" s="27"/>
      <c r="L22" s="27"/>
      <c r="M22" s="27"/>
      <c r="N22" s="27" t="s">
        <v>21</v>
      </c>
      <c r="O22" s="27" t="s">
        <v>21</v>
      </c>
      <c r="P22" s="27"/>
      <c r="Q22" s="27" t="s">
        <v>21</v>
      </c>
      <c r="R22" s="27" t="s">
        <v>21</v>
      </c>
      <c r="S22" s="27" t="s">
        <v>21</v>
      </c>
      <c r="T22" s="27"/>
      <c r="U22" s="65">
        <f t="shared" si="3"/>
        <v>0</v>
      </c>
      <c r="V22" s="63"/>
      <c r="W22" s="51"/>
      <c r="X22" s="52"/>
    </row>
    <row r="23" spans="1:24" ht="24.95" customHeight="1" thickBot="1" x14ac:dyDescent="0.3">
      <c r="A23" s="88"/>
      <c r="B23" s="229" t="str">
        <f>'Week 1 tm 10'!B23:J23</f>
        <v>2.7 Onderhoudt groen</v>
      </c>
      <c r="C23" s="230"/>
      <c r="D23" s="230"/>
      <c r="E23" s="230"/>
      <c r="F23" s="230"/>
      <c r="G23" s="230"/>
      <c r="H23" s="230"/>
      <c r="I23" s="230"/>
      <c r="J23" s="230"/>
      <c r="K23" s="27" t="s">
        <v>21</v>
      </c>
      <c r="L23" s="27" t="s">
        <v>21</v>
      </c>
      <c r="M23" s="27" t="s">
        <v>21</v>
      </c>
      <c r="N23" s="27" t="s">
        <v>21</v>
      </c>
      <c r="O23" s="27" t="s">
        <v>21</v>
      </c>
      <c r="P23" s="27" t="s">
        <v>21</v>
      </c>
      <c r="Q23" s="27" t="s">
        <v>21</v>
      </c>
      <c r="R23" s="27" t="s">
        <v>21</v>
      </c>
      <c r="S23" s="27" t="s">
        <v>21</v>
      </c>
      <c r="T23" s="27" t="s">
        <v>21</v>
      </c>
      <c r="U23" s="65">
        <f t="shared" si="3"/>
        <v>0</v>
      </c>
      <c r="V23" s="63"/>
      <c r="W23" s="51"/>
      <c r="X23" s="52"/>
    </row>
    <row r="24" spans="1:24" ht="24.95" customHeight="1" thickBot="1" x14ac:dyDescent="0.3">
      <c r="A24" s="88"/>
      <c r="B24" s="228" t="str">
        <f>'Week 1 tm 10'!B24:J24</f>
        <v>2.9 Laat de werkomgeving verzorgd achter</v>
      </c>
      <c r="C24" s="172"/>
      <c r="D24" s="172"/>
      <c r="E24" s="172"/>
      <c r="F24" s="172"/>
      <c r="G24" s="172"/>
      <c r="H24" s="172"/>
      <c r="I24" s="172"/>
      <c r="J24" s="172"/>
      <c r="K24" s="27"/>
      <c r="L24" s="27" t="s">
        <v>21</v>
      </c>
      <c r="M24" s="27"/>
      <c r="N24" s="27"/>
      <c r="O24" s="27" t="s">
        <v>21</v>
      </c>
      <c r="P24" s="27" t="s">
        <v>21</v>
      </c>
      <c r="Q24" s="27" t="s">
        <v>21</v>
      </c>
      <c r="R24" s="27" t="s">
        <v>21</v>
      </c>
      <c r="S24" s="27" t="s">
        <v>21</v>
      </c>
      <c r="T24" s="27" t="s">
        <v>21</v>
      </c>
      <c r="U24" s="65">
        <f t="shared" si="3"/>
        <v>0</v>
      </c>
      <c r="V24" s="63"/>
      <c r="W24" s="51"/>
      <c r="X24" s="52"/>
    </row>
    <row r="25" spans="1:24" ht="24.95" customHeight="1" thickBot="1" x14ac:dyDescent="0.3">
      <c r="A25" s="88"/>
      <c r="B25" s="171" t="str">
        <f>'Week 1 tm 10'!B25:T25</f>
        <v>4 Draagt zorg voor publiek en omstanders</v>
      </c>
      <c r="C25" s="171"/>
      <c r="D25" s="171"/>
      <c r="E25" s="171"/>
      <c r="F25" s="171"/>
      <c r="G25" s="171"/>
      <c r="H25" s="171"/>
      <c r="I25" s="171"/>
      <c r="J25" s="171"/>
      <c r="K25" s="171"/>
      <c r="L25" s="171"/>
      <c r="M25" s="171"/>
      <c r="N25" s="171"/>
      <c r="O25" s="171"/>
      <c r="P25" s="171"/>
      <c r="Q25" s="171"/>
      <c r="R25" s="171"/>
      <c r="S25" s="171"/>
      <c r="T25" s="171"/>
      <c r="U25" s="56">
        <f>SUM(U26:U28)</f>
        <v>0</v>
      </c>
      <c r="V25" s="57" t="e">
        <f>(U25/U33)</f>
        <v>#DIV/0!</v>
      </c>
      <c r="W25" s="58"/>
      <c r="X25" s="59"/>
    </row>
    <row r="26" spans="1:24" ht="24.95" customHeight="1" thickBot="1" x14ac:dyDescent="0.3">
      <c r="A26" s="88"/>
      <c r="B26" s="147" t="str">
        <f>'Week 1 tm 10'!B26:J26</f>
        <v>4.1 Signaleert en handelt klachten af</v>
      </c>
      <c r="C26" s="148"/>
      <c r="D26" s="148"/>
      <c r="E26" s="148"/>
      <c r="F26" s="148"/>
      <c r="G26" s="148"/>
      <c r="H26" s="148"/>
      <c r="I26" s="148"/>
      <c r="J26" s="148"/>
      <c r="K26" s="29"/>
      <c r="L26" s="29"/>
      <c r="M26" s="29"/>
      <c r="N26" s="29"/>
      <c r="O26" s="29"/>
      <c r="P26" s="29"/>
      <c r="Q26" s="29"/>
      <c r="R26" s="29"/>
      <c r="S26" s="29"/>
      <c r="T26" s="29"/>
      <c r="U26" s="64">
        <f t="shared" ref="U26:U28" si="4">SUM(K26:T26)</f>
        <v>0</v>
      </c>
      <c r="V26" s="63"/>
      <c r="W26" s="51"/>
      <c r="X26" s="52"/>
    </row>
    <row r="27" spans="1:24" ht="24.95" customHeight="1" thickBot="1" x14ac:dyDescent="0.3">
      <c r="A27" s="88"/>
      <c r="B27" s="147" t="str">
        <f>'Week 1 tm 10'!B27:J27</f>
        <v>4.2 Onderhoudt contacten met publiek en omstanders</v>
      </c>
      <c r="C27" s="148"/>
      <c r="D27" s="148"/>
      <c r="E27" s="148"/>
      <c r="F27" s="148"/>
      <c r="G27" s="148"/>
      <c r="H27" s="148"/>
      <c r="I27" s="148"/>
      <c r="J27" s="148"/>
      <c r="K27" s="28"/>
      <c r="L27" s="28"/>
      <c r="M27" s="28"/>
      <c r="N27" s="28"/>
      <c r="O27" s="28"/>
      <c r="P27" s="28"/>
      <c r="Q27" s="28"/>
      <c r="R27" s="28"/>
      <c r="S27" s="28"/>
      <c r="T27" s="28"/>
      <c r="U27" s="62">
        <f t="shared" ref="U27" si="5">SUM(K27:T27)</f>
        <v>0</v>
      </c>
      <c r="V27" s="63"/>
      <c r="W27" s="51"/>
      <c r="X27" s="52"/>
    </row>
    <row r="28" spans="1:24" ht="24.95" customHeight="1" thickBot="1" x14ac:dyDescent="0.3">
      <c r="A28" s="88"/>
      <c r="B28" s="147" t="str">
        <f>'Week 1 tm 10'!B28:J28</f>
        <v>4.3 Staat publiek te woord</v>
      </c>
      <c r="C28" s="148"/>
      <c r="D28" s="148"/>
      <c r="E28" s="148"/>
      <c r="F28" s="148"/>
      <c r="G28" s="148"/>
      <c r="H28" s="148"/>
      <c r="I28" s="148"/>
      <c r="J28" s="148"/>
      <c r="K28" s="28"/>
      <c r="L28" s="28"/>
      <c r="M28" s="28"/>
      <c r="N28" s="28"/>
      <c r="O28" s="28"/>
      <c r="P28" s="28"/>
      <c r="Q28" s="28"/>
      <c r="R28" s="28"/>
      <c r="S28" s="28"/>
      <c r="T28" s="28"/>
      <c r="U28" s="62">
        <f t="shared" si="4"/>
        <v>0</v>
      </c>
      <c r="V28" s="63"/>
      <c r="W28" s="51"/>
      <c r="X28" s="52"/>
    </row>
    <row r="29" spans="1:24" ht="24.95" customHeight="1" thickBot="1" x14ac:dyDescent="0.3">
      <c r="A29" s="88"/>
      <c r="B29" s="171" t="str">
        <f>'Week 1 tm 10'!B29:T29</f>
        <v>6 Organiseert en begeleidt werkzaamheden</v>
      </c>
      <c r="C29" s="171"/>
      <c r="D29" s="171"/>
      <c r="E29" s="171"/>
      <c r="F29" s="171"/>
      <c r="G29" s="171"/>
      <c r="H29" s="171"/>
      <c r="I29" s="171"/>
      <c r="J29" s="171"/>
      <c r="K29" s="171"/>
      <c r="L29" s="171"/>
      <c r="M29" s="171"/>
      <c r="N29" s="171"/>
      <c r="O29" s="171"/>
      <c r="P29" s="171"/>
      <c r="Q29" s="171"/>
      <c r="R29" s="171"/>
      <c r="S29" s="171"/>
      <c r="T29" s="171"/>
      <c r="U29" s="56">
        <f>SUM(U30:U32)</f>
        <v>0</v>
      </c>
      <c r="V29" s="57" t="e">
        <f>(U29/U33)</f>
        <v>#DIV/0!</v>
      </c>
      <c r="W29" s="58"/>
      <c r="X29" s="59"/>
    </row>
    <row r="30" spans="1:24" ht="24.95" customHeight="1" thickBot="1" x14ac:dyDescent="0.3">
      <c r="A30" s="88"/>
      <c r="B30" s="147" t="str">
        <f>'Week 1 tm 10'!B30:J30</f>
        <v>6.1 Plant en verdeelt werkzaamheden</v>
      </c>
      <c r="C30" s="148"/>
      <c r="D30" s="148"/>
      <c r="E30" s="148"/>
      <c r="F30" s="148"/>
      <c r="G30" s="148"/>
      <c r="H30" s="148"/>
      <c r="I30" s="148"/>
      <c r="J30" s="148"/>
      <c r="K30" s="29"/>
      <c r="L30" s="29"/>
      <c r="M30" s="29"/>
      <c r="N30" s="29"/>
      <c r="O30" s="29"/>
      <c r="P30" s="29"/>
      <c r="Q30" s="29"/>
      <c r="R30" s="29"/>
      <c r="S30" s="29"/>
      <c r="T30" s="29"/>
      <c r="U30" s="64">
        <f t="shared" ref="U30:U33" si="6">SUM(K30:T30)</f>
        <v>0</v>
      </c>
      <c r="V30" s="63"/>
      <c r="W30" s="51"/>
      <c r="X30" s="52"/>
    </row>
    <row r="31" spans="1:24" ht="24.95" customHeight="1" thickBot="1" x14ac:dyDescent="0.3">
      <c r="A31" s="88"/>
      <c r="B31" s="147" t="str">
        <f>'Week 1 tm 10'!B31:J31</f>
        <v>6.2 Begeleidt medewerkers op vaktechnisch gebied</v>
      </c>
      <c r="C31" s="148"/>
      <c r="D31" s="148"/>
      <c r="E31" s="148"/>
      <c r="F31" s="148"/>
      <c r="G31" s="148"/>
      <c r="H31" s="148"/>
      <c r="I31" s="148"/>
      <c r="J31" s="148"/>
      <c r="K31" s="28"/>
      <c r="L31" s="28"/>
      <c r="M31" s="28"/>
      <c r="N31" s="28"/>
      <c r="O31" s="28"/>
      <c r="P31" s="28"/>
      <c r="Q31" s="28"/>
      <c r="R31" s="28"/>
      <c r="S31" s="28"/>
      <c r="T31" s="28"/>
      <c r="U31" s="62">
        <f t="shared" si="6"/>
        <v>0</v>
      </c>
      <c r="V31" s="63"/>
      <c r="W31" s="51"/>
      <c r="X31" s="52"/>
    </row>
    <row r="32" spans="1:24" ht="24.95" customHeight="1" thickBot="1" x14ac:dyDescent="0.3">
      <c r="A32" s="88"/>
      <c r="B32" s="147" t="str">
        <f>'Week 1 tm 10'!B32:J32</f>
        <v>6.3 Organiseert materiaal en materieel</v>
      </c>
      <c r="C32" s="148"/>
      <c r="D32" s="148"/>
      <c r="E32" s="148"/>
      <c r="F32" s="148"/>
      <c r="G32" s="148"/>
      <c r="H32" s="148"/>
      <c r="I32" s="148"/>
      <c r="J32" s="148"/>
      <c r="K32" s="28"/>
      <c r="L32" s="28"/>
      <c r="M32" s="28"/>
      <c r="N32" s="28"/>
      <c r="O32" s="28"/>
      <c r="P32" s="28"/>
      <c r="Q32" s="28"/>
      <c r="R32" s="28"/>
      <c r="S32" s="28"/>
      <c r="T32" s="28"/>
      <c r="U32" s="62">
        <f t="shared" ref="U32" si="7">SUM(K32:T32)</f>
        <v>0</v>
      </c>
      <c r="V32" s="63"/>
      <c r="W32" s="51"/>
      <c r="X32" s="52"/>
    </row>
    <row r="33" spans="1:24" ht="24.95" customHeight="1" thickBot="1" x14ac:dyDescent="0.3">
      <c r="A33" s="89"/>
      <c r="B33" s="214" t="s">
        <v>27</v>
      </c>
      <c r="C33" s="214"/>
      <c r="D33" s="214"/>
      <c r="E33" s="214"/>
      <c r="F33" s="214"/>
      <c r="G33" s="214"/>
      <c r="H33" s="214"/>
      <c r="I33" s="214"/>
      <c r="J33" s="214"/>
      <c r="K33" s="67">
        <f t="shared" ref="K33:T33" si="8">SUM(K11:K32)</f>
        <v>0</v>
      </c>
      <c r="L33" s="67">
        <f t="shared" si="8"/>
        <v>0</v>
      </c>
      <c r="M33" s="67">
        <f t="shared" si="8"/>
        <v>0</v>
      </c>
      <c r="N33" s="67">
        <f t="shared" si="8"/>
        <v>0</v>
      </c>
      <c r="O33" s="67">
        <f t="shared" si="8"/>
        <v>0</v>
      </c>
      <c r="P33" s="67">
        <f t="shared" si="8"/>
        <v>0</v>
      </c>
      <c r="Q33" s="67">
        <f t="shared" si="8"/>
        <v>0</v>
      </c>
      <c r="R33" s="67">
        <f t="shared" si="8"/>
        <v>0</v>
      </c>
      <c r="S33" s="67">
        <f t="shared" si="8"/>
        <v>0</v>
      </c>
      <c r="T33" s="67">
        <f t="shared" si="8"/>
        <v>0</v>
      </c>
      <c r="U33" s="68">
        <f t="shared" si="6"/>
        <v>0</v>
      </c>
      <c r="V33" s="57" t="e">
        <f>SUM(V10:V32)</f>
        <v>#DIV/0!</v>
      </c>
      <c r="W33" s="58"/>
      <c r="X33" s="59"/>
    </row>
    <row r="34" spans="1:24" ht="24.95" customHeight="1" thickBot="1" x14ac:dyDescent="0.3">
      <c r="A34" s="89"/>
      <c r="B34" s="218" t="s">
        <v>44</v>
      </c>
      <c r="C34" s="219"/>
      <c r="D34" s="219"/>
      <c r="E34" s="219"/>
      <c r="F34" s="219"/>
      <c r="G34" s="219"/>
      <c r="H34" s="219"/>
      <c r="I34" s="219"/>
      <c r="J34" s="219"/>
      <c r="K34" s="219"/>
      <c r="L34" s="219"/>
      <c r="M34" s="219"/>
      <c r="N34" s="219"/>
      <c r="O34" s="219"/>
      <c r="P34" s="219"/>
      <c r="Q34" s="219"/>
      <c r="R34" s="219"/>
      <c r="S34" s="219"/>
      <c r="T34" s="219"/>
      <c r="U34" s="56"/>
      <c r="V34" s="57" t="e">
        <f>U35/U33</f>
        <v>#DIV/0!</v>
      </c>
      <c r="W34" s="58"/>
      <c r="X34" s="59"/>
    </row>
    <row r="35" spans="1:24" ht="24.95" customHeight="1" thickBot="1" x14ac:dyDescent="0.3">
      <c r="A35" s="88"/>
      <c r="B35" s="147" t="str">
        <f>'Week 1 tm 10'!B35:J35</f>
        <v>Verzuim met reden (ziekte, doktersbezoek, bruiloft e.d.)</v>
      </c>
      <c r="C35" s="148"/>
      <c r="D35" s="148"/>
      <c r="E35" s="148"/>
      <c r="F35" s="148"/>
      <c r="G35" s="148"/>
      <c r="H35" s="148"/>
      <c r="I35" s="148"/>
      <c r="J35" s="148"/>
      <c r="K35" s="28"/>
      <c r="L35" s="28"/>
      <c r="M35" s="28"/>
      <c r="N35" s="28"/>
      <c r="O35" s="28"/>
      <c r="P35" s="28"/>
      <c r="Q35" s="28"/>
      <c r="R35" s="28" t="s">
        <v>21</v>
      </c>
      <c r="S35" s="28"/>
      <c r="T35" s="111"/>
      <c r="U35" s="112">
        <f t="shared" ref="U35" si="9">SUM(K35:T35)</f>
        <v>0</v>
      </c>
      <c r="V35" s="63"/>
      <c r="W35" s="51"/>
      <c r="X35" s="52"/>
    </row>
    <row r="36" spans="1:24" ht="24.95" customHeight="1" thickBot="1" x14ac:dyDescent="0.3">
      <c r="A36" s="88"/>
      <c r="B36" s="215" t="s">
        <v>28</v>
      </c>
      <c r="C36" s="216"/>
      <c r="D36" s="216"/>
      <c r="E36" s="216"/>
      <c r="F36" s="216"/>
      <c r="G36" s="216"/>
      <c r="H36" s="216"/>
      <c r="I36" s="216"/>
      <c r="J36" s="216"/>
      <c r="K36" s="216"/>
      <c r="L36" s="216"/>
      <c r="M36" s="216"/>
      <c r="N36" s="216"/>
      <c r="O36" s="216"/>
      <c r="P36" s="216"/>
      <c r="Q36" s="216"/>
      <c r="R36" s="216"/>
      <c r="S36" s="216"/>
      <c r="T36" s="216"/>
      <c r="U36" s="216"/>
      <c r="V36" s="217"/>
      <c r="W36" s="51"/>
      <c r="X36" s="52"/>
    </row>
    <row r="37" spans="1:24" ht="24.95" customHeight="1" thickBot="1" x14ac:dyDescent="0.3">
      <c r="A37" s="88"/>
      <c r="B37" s="177" t="s">
        <v>29</v>
      </c>
      <c r="C37" s="178"/>
      <c r="D37" s="178"/>
      <c r="E37" s="178"/>
      <c r="F37" s="178"/>
      <c r="G37" s="178"/>
      <c r="H37" s="178"/>
      <c r="I37" s="178"/>
      <c r="J37" s="178"/>
      <c r="K37" s="31"/>
      <c r="L37" s="31"/>
      <c r="M37" s="31"/>
      <c r="N37" s="31" t="s">
        <v>21</v>
      </c>
      <c r="O37" s="31" t="s">
        <v>21</v>
      </c>
      <c r="P37" s="31" t="s">
        <v>21</v>
      </c>
      <c r="Q37" s="31" t="s">
        <v>21</v>
      </c>
      <c r="R37" s="31" t="s">
        <v>21</v>
      </c>
      <c r="S37" s="31" t="s">
        <v>21</v>
      </c>
      <c r="T37" s="31" t="s">
        <v>21</v>
      </c>
      <c r="U37" s="69">
        <f>SUM(K37:T37)</f>
        <v>0</v>
      </c>
      <c r="V37" s="70" t="e">
        <f>U37/U33</f>
        <v>#DIV/0!</v>
      </c>
      <c r="W37" s="58"/>
      <c r="X37" s="59"/>
    </row>
    <row r="38" spans="1:24" ht="15.75" thickBot="1" x14ac:dyDescent="0.3">
      <c r="A38" s="89"/>
      <c r="B38" s="71"/>
      <c r="C38" s="71"/>
      <c r="D38" s="71"/>
      <c r="E38" s="71"/>
      <c r="F38" s="72"/>
      <c r="G38" s="72"/>
      <c r="H38" s="51"/>
      <c r="I38" s="43"/>
      <c r="J38" s="72"/>
      <c r="K38" s="72"/>
      <c r="L38" s="72"/>
      <c r="M38" s="72"/>
      <c r="N38" s="46"/>
      <c r="O38" s="46"/>
      <c r="P38" s="72"/>
      <c r="Q38" s="72"/>
      <c r="R38" s="72"/>
      <c r="S38" s="72"/>
      <c r="T38" s="51"/>
      <c r="U38" s="73"/>
      <c r="V38" s="51"/>
      <c r="W38" s="51"/>
      <c r="X38" s="52"/>
    </row>
    <row r="39" spans="1:24" ht="18.75" thickBot="1" x14ac:dyDescent="0.3">
      <c r="A39" s="90"/>
      <c r="B39" s="179" t="s">
        <v>30</v>
      </c>
      <c r="C39" s="180"/>
      <c r="D39" s="180"/>
      <c r="E39" s="180"/>
      <c r="F39" s="180"/>
      <c r="G39" s="180"/>
      <c r="H39" s="181"/>
      <c r="I39" s="182">
        <f>Jaarplanning!L28</f>
        <v>264</v>
      </c>
      <c r="J39" s="183"/>
      <c r="K39" s="75"/>
      <c r="L39" s="179" t="s">
        <v>31</v>
      </c>
      <c r="M39" s="180"/>
      <c r="N39" s="180"/>
      <c r="O39" s="180"/>
      <c r="P39" s="180"/>
      <c r="Q39" s="181"/>
      <c r="R39" s="182">
        <f>'Week 1 tm 10'!U33+U33</f>
        <v>0</v>
      </c>
      <c r="S39" s="183"/>
      <c r="T39" s="76"/>
      <c r="U39" s="94" t="s">
        <v>32</v>
      </c>
      <c r="V39" s="77">
        <f>R39-I39</f>
        <v>-264</v>
      </c>
      <c r="W39" s="58"/>
      <c r="X39" s="59"/>
    </row>
    <row r="40" spans="1:24" ht="15.75" thickBot="1" x14ac:dyDescent="0.3">
      <c r="A40" s="91"/>
      <c r="B40" s="79"/>
      <c r="C40" s="79"/>
      <c r="D40" s="79"/>
      <c r="E40" s="79"/>
      <c r="F40" s="79"/>
      <c r="G40" s="79"/>
      <c r="H40" s="79"/>
      <c r="I40" s="79"/>
      <c r="J40" s="79"/>
      <c r="K40" s="80"/>
      <c r="L40" s="79"/>
      <c r="M40" s="79"/>
      <c r="N40" s="79"/>
      <c r="O40" s="79"/>
      <c r="P40" s="79"/>
      <c r="Q40" s="79"/>
      <c r="R40" s="79"/>
      <c r="S40" s="79"/>
      <c r="T40" s="72"/>
      <c r="U40" s="79"/>
      <c r="V40" s="79"/>
      <c r="W40" s="51"/>
      <c r="X40" s="52"/>
    </row>
    <row r="41" spans="1:24" x14ac:dyDescent="0.25">
      <c r="A41" s="200" t="s">
        <v>33</v>
      </c>
      <c r="B41" s="185"/>
      <c r="C41" s="185"/>
      <c r="D41" s="185"/>
      <c r="E41" s="185"/>
      <c r="F41" s="186"/>
      <c r="G41" s="190"/>
      <c r="H41" s="191"/>
      <c r="I41" s="191"/>
      <c r="J41" s="191"/>
      <c r="K41" s="191"/>
      <c r="L41" s="191"/>
      <c r="M41" s="191"/>
      <c r="N41" s="191"/>
      <c r="O41" s="191"/>
      <c r="P41" s="191"/>
      <c r="Q41" s="191"/>
      <c r="R41" s="191"/>
      <c r="S41" s="191"/>
      <c r="T41" s="191"/>
      <c r="U41" s="191"/>
      <c r="V41" s="191"/>
      <c r="W41" s="191"/>
      <c r="X41" s="192"/>
    </row>
    <row r="42" spans="1:24" ht="49.9" customHeight="1" thickBot="1" x14ac:dyDescent="0.3">
      <c r="A42" s="221"/>
      <c r="B42" s="188"/>
      <c r="C42" s="188"/>
      <c r="D42" s="188"/>
      <c r="E42" s="188"/>
      <c r="F42" s="189"/>
      <c r="G42" s="193"/>
      <c r="H42" s="194"/>
      <c r="I42" s="194"/>
      <c r="J42" s="194"/>
      <c r="K42" s="194"/>
      <c r="L42" s="194"/>
      <c r="M42" s="194"/>
      <c r="N42" s="194"/>
      <c r="O42" s="194"/>
      <c r="P42" s="194"/>
      <c r="Q42" s="194"/>
      <c r="R42" s="194"/>
      <c r="S42" s="194"/>
      <c r="T42" s="194"/>
      <c r="U42" s="194"/>
      <c r="V42" s="194"/>
      <c r="W42" s="194"/>
      <c r="X42" s="195"/>
    </row>
    <row r="43" spans="1:24" x14ac:dyDescent="0.25">
      <c r="A43" s="200" t="s">
        <v>34</v>
      </c>
      <c r="B43" s="185"/>
      <c r="C43" s="185"/>
      <c r="D43" s="185"/>
      <c r="E43" s="185"/>
      <c r="F43" s="186"/>
      <c r="G43" s="196"/>
      <c r="H43" s="197"/>
      <c r="I43" s="197"/>
      <c r="J43" s="197"/>
      <c r="K43" s="200" t="s">
        <v>35</v>
      </c>
      <c r="L43" s="201"/>
      <c r="M43" s="201"/>
      <c r="N43" s="201"/>
      <c r="O43" s="204"/>
      <c r="P43" s="205"/>
      <c r="Q43" s="205"/>
      <c r="R43" s="205"/>
      <c r="S43" s="206"/>
      <c r="T43" s="222" t="s">
        <v>36</v>
      </c>
      <c r="U43" s="223"/>
      <c r="V43" s="173"/>
      <c r="W43" s="173"/>
      <c r="X43" s="174"/>
    </row>
    <row r="44" spans="1:24" ht="30" customHeight="1" thickBot="1" x14ac:dyDescent="0.3">
      <c r="A44" s="221"/>
      <c r="B44" s="188"/>
      <c r="C44" s="188"/>
      <c r="D44" s="188"/>
      <c r="E44" s="188"/>
      <c r="F44" s="189"/>
      <c r="G44" s="198"/>
      <c r="H44" s="199"/>
      <c r="I44" s="199"/>
      <c r="J44" s="199"/>
      <c r="K44" s="202"/>
      <c r="L44" s="203"/>
      <c r="M44" s="203"/>
      <c r="N44" s="203"/>
      <c r="O44" s="207"/>
      <c r="P44" s="208"/>
      <c r="Q44" s="208"/>
      <c r="R44" s="208"/>
      <c r="S44" s="209"/>
      <c r="T44" s="224"/>
      <c r="U44" s="225"/>
      <c r="V44" s="175"/>
      <c r="W44" s="175"/>
      <c r="X44" s="176"/>
    </row>
  </sheetData>
  <sheetProtection password="CCFC" sheet="1" objects="1" scenarios="1"/>
  <mergeCells count="49">
    <mergeCell ref="Q1:X1"/>
    <mergeCell ref="B2:T2"/>
    <mergeCell ref="U2:X2"/>
    <mergeCell ref="B31:J31"/>
    <mergeCell ref="B21:J21"/>
    <mergeCell ref="B22:J22"/>
    <mergeCell ref="B23:J23"/>
    <mergeCell ref="B24:J24"/>
    <mergeCell ref="E4:J4"/>
    <mergeCell ref="Q4:V4"/>
    <mergeCell ref="E6:J6"/>
    <mergeCell ref="Q6:V6"/>
    <mergeCell ref="B8:J9"/>
    <mergeCell ref="U8:V8"/>
    <mergeCell ref="B20:J20"/>
    <mergeCell ref="B14:J14"/>
    <mergeCell ref="B36:V36"/>
    <mergeCell ref="B25:T25"/>
    <mergeCell ref="B26:J26"/>
    <mergeCell ref="B29:T29"/>
    <mergeCell ref="B30:J30"/>
    <mergeCell ref="B33:J33"/>
    <mergeCell ref="B32:J32"/>
    <mergeCell ref="B35:J35"/>
    <mergeCell ref="B34:T34"/>
    <mergeCell ref="B28:J28"/>
    <mergeCell ref="B27:J27"/>
    <mergeCell ref="V43:X44"/>
    <mergeCell ref="B37:J37"/>
    <mergeCell ref="B39:H39"/>
    <mergeCell ref="I39:J39"/>
    <mergeCell ref="L39:Q39"/>
    <mergeCell ref="R39:S39"/>
    <mergeCell ref="A41:F42"/>
    <mergeCell ref="G41:X42"/>
    <mergeCell ref="A43:F44"/>
    <mergeCell ref="G43:J44"/>
    <mergeCell ref="K43:N44"/>
    <mergeCell ref="O43:S44"/>
    <mergeCell ref="T43:U44"/>
    <mergeCell ref="B10:T10"/>
    <mergeCell ref="B11:J11"/>
    <mergeCell ref="B17:J17"/>
    <mergeCell ref="B18:T18"/>
    <mergeCell ref="B19:J19"/>
    <mergeCell ref="B16:J16"/>
    <mergeCell ref="B15:J15"/>
    <mergeCell ref="B12:J12"/>
    <mergeCell ref="B13:J13"/>
  </mergeCells>
  <pageMargins left="0" right="0.23622047244094491" top="0" bottom="0"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pageSetUpPr fitToPage="1"/>
  </sheetPr>
  <dimension ref="A1:X44"/>
  <sheetViews>
    <sheetView topLeftCell="A28" zoomScaleNormal="100" workbookViewId="0">
      <selection activeCell="A33" sqref="A33:XFD39"/>
    </sheetView>
  </sheetViews>
  <sheetFormatPr defaultColWidth="8.85546875" defaultRowHeight="15" x14ac:dyDescent="0.25"/>
  <cols>
    <col min="1" max="9" width="5.7109375" style="36" customWidth="1"/>
    <col min="10" max="10" width="20.7109375" style="36" customWidth="1"/>
    <col min="11" max="20" width="5.7109375" style="36" customWidth="1"/>
    <col min="21" max="22" width="10.7109375" style="36" customWidth="1"/>
    <col min="23" max="24" width="3.7109375" style="36" customWidth="1"/>
    <col min="25" max="16384" width="8.85546875" style="36"/>
  </cols>
  <sheetData>
    <row r="1" spans="1:24" ht="21" customHeight="1" x14ac:dyDescent="0.3">
      <c r="A1" s="81"/>
      <c r="B1" s="82" t="str">
        <f>Jaarplanning!B1</f>
        <v>Natuur en groene ruimte 3</v>
      </c>
      <c r="C1" s="83"/>
      <c r="D1" s="83"/>
      <c r="E1" s="83"/>
      <c r="F1" s="83"/>
      <c r="G1" s="83"/>
      <c r="H1" s="83"/>
      <c r="I1" s="83"/>
      <c r="J1" s="83"/>
      <c r="K1" s="83"/>
      <c r="L1" s="84"/>
      <c r="M1" s="83"/>
      <c r="N1" s="83"/>
      <c r="O1" s="83"/>
      <c r="P1" s="83"/>
      <c r="Q1" s="226" t="str">
        <f>Jaarplanning!$C$5</f>
        <v>BPV jaarplanning 2014 - 2015</v>
      </c>
      <c r="R1" s="226"/>
      <c r="S1" s="226"/>
      <c r="T1" s="226"/>
      <c r="U1" s="226"/>
      <c r="V1" s="226"/>
      <c r="W1" s="226"/>
      <c r="X1" s="227"/>
    </row>
    <row r="2" spans="1:24" ht="21" customHeight="1" x14ac:dyDescent="0.3">
      <c r="A2" s="85"/>
      <c r="B2" s="158" t="str">
        <f>Jaarplanning!$B$2</f>
        <v>Vakbekwaam medewerker groenvoorziening</v>
      </c>
      <c r="C2" s="158"/>
      <c r="D2" s="158"/>
      <c r="E2" s="158"/>
      <c r="F2" s="158"/>
      <c r="G2" s="158"/>
      <c r="H2" s="158"/>
      <c r="I2" s="158"/>
      <c r="J2" s="158"/>
      <c r="K2" s="158"/>
      <c r="L2" s="158"/>
      <c r="M2" s="158"/>
      <c r="N2" s="158"/>
      <c r="O2" s="158"/>
      <c r="P2" s="158"/>
      <c r="Q2" s="158"/>
      <c r="R2" s="158"/>
      <c r="S2" s="158"/>
      <c r="T2" s="158"/>
      <c r="U2" s="159" t="str">
        <f>Jaarplanning!$I$1</f>
        <v>Crebo: 97252</v>
      </c>
      <c r="V2" s="159"/>
      <c r="W2" s="159"/>
      <c r="X2" s="160"/>
    </row>
    <row r="3" spans="1:24" ht="7.9" customHeight="1" thickBot="1" x14ac:dyDescent="0.35">
      <c r="A3" s="86"/>
      <c r="B3" s="39"/>
      <c r="C3" s="39"/>
      <c r="D3" s="39"/>
      <c r="E3" s="39"/>
      <c r="F3" s="39"/>
      <c r="G3" s="39"/>
      <c r="H3" s="39"/>
      <c r="I3" s="39"/>
      <c r="J3" s="39"/>
      <c r="K3" s="39"/>
      <c r="L3" s="39"/>
      <c r="M3" s="39"/>
      <c r="N3" s="39"/>
      <c r="O3" s="39"/>
      <c r="P3" s="39"/>
      <c r="Q3" s="39"/>
      <c r="R3" s="39"/>
      <c r="S3" s="39"/>
      <c r="T3" s="39"/>
      <c r="U3" s="39"/>
      <c r="V3" s="39"/>
      <c r="W3" s="39"/>
      <c r="X3" s="40"/>
    </row>
    <row r="4" spans="1:24" ht="16.899999999999999" thickBot="1" x14ac:dyDescent="0.35">
      <c r="A4" s="87"/>
      <c r="B4" s="42" t="s">
        <v>22</v>
      </c>
      <c r="C4" s="43"/>
      <c r="D4" s="43"/>
      <c r="E4" s="231">
        <f>'Week 1 tm 10'!E4:J4</f>
        <v>0</v>
      </c>
      <c r="F4" s="232"/>
      <c r="G4" s="232"/>
      <c r="H4" s="232"/>
      <c r="I4" s="232"/>
      <c r="J4" s="233"/>
      <c r="K4" s="43"/>
      <c r="L4" s="42" t="s">
        <v>37</v>
      </c>
      <c r="M4" s="44"/>
      <c r="N4" s="45"/>
      <c r="O4" s="46"/>
      <c r="P4" s="46"/>
      <c r="Q4" s="231">
        <f>'Week 1 tm 10'!Q4:V4</f>
        <v>0</v>
      </c>
      <c r="R4" s="232"/>
      <c r="S4" s="232"/>
      <c r="T4" s="232"/>
      <c r="U4" s="232"/>
      <c r="V4" s="233"/>
      <c r="W4" s="44"/>
      <c r="X4" s="47"/>
    </row>
    <row r="5" spans="1:24" ht="7.9" customHeight="1" thickBot="1" x14ac:dyDescent="0.35">
      <c r="A5" s="87"/>
      <c r="B5" s="44"/>
      <c r="C5" s="44"/>
      <c r="D5" s="44"/>
      <c r="E5" s="44"/>
      <c r="F5" s="44"/>
      <c r="G5" s="44"/>
      <c r="H5" s="44"/>
      <c r="I5" s="44"/>
      <c r="J5" s="44"/>
      <c r="K5" s="44"/>
      <c r="L5" s="44"/>
      <c r="M5" s="44"/>
      <c r="N5" s="44"/>
      <c r="O5" s="44"/>
      <c r="P5" s="44"/>
      <c r="Q5" s="44"/>
      <c r="R5" s="44"/>
      <c r="S5" s="44"/>
      <c r="T5" s="44"/>
      <c r="U5" s="44"/>
      <c r="V5" s="44"/>
      <c r="W5" s="44"/>
      <c r="X5" s="47"/>
    </row>
    <row r="6" spans="1:24" ht="16.899999999999999" thickBot="1" x14ac:dyDescent="0.35">
      <c r="A6" s="87"/>
      <c r="B6" s="42" t="s">
        <v>39</v>
      </c>
      <c r="C6" s="44"/>
      <c r="D6" s="44"/>
      <c r="E6" s="234" t="str">
        <f>'Week 1 tm 10'!E6:J6</f>
        <v>C. ter Steege</v>
      </c>
      <c r="F6" s="235"/>
      <c r="G6" s="235"/>
      <c r="H6" s="235"/>
      <c r="I6" s="235"/>
      <c r="J6" s="236"/>
      <c r="K6" s="44"/>
      <c r="L6" s="42" t="s">
        <v>38</v>
      </c>
      <c r="M6" s="44"/>
      <c r="N6" s="45"/>
      <c r="O6" s="44"/>
      <c r="P6" s="44"/>
      <c r="Q6" s="237">
        <f>'Week 1 tm 10'!Q6:V6</f>
        <v>0</v>
      </c>
      <c r="R6" s="238"/>
      <c r="S6" s="238"/>
      <c r="T6" s="238"/>
      <c r="U6" s="238"/>
      <c r="V6" s="239"/>
      <c r="W6" s="44"/>
      <c r="X6" s="47"/>
    </row>
    <row r="7" spans="1:24" ht="7.9" customHeight="1" thickBot="1" x14ac:dyDescent="0.35">
      <c r="A7" s="87"/>
      <c r="B7" s="49"/>
      <c r="C7" s="44"/>
      <c r="D7" s="44"/>
      <c r="E7" s="49"/>
      <c r="F7" s="49"/>
      <c r="G7" s="49"/>
      <c r="H7" s="49"/>
      <c r="I7" s="49"/>
      <c r="J7" s="49"/>
      <c r="K7" s="44"/>
      <c r="L7" s="44"/>
      <c r="M7" s="44"/>
      <c r="N7" s="49"/>
      <c r="O7" s="44"/>
      <c r="P7" s="44"/>
      <c r="Q7" s="44"/>
      <c r="R7" s="44"/>
      <c r="S7" s="44"/>
      <c r="T7" s="44"/>
      <c r="U7" s="44"/>
      <c r="V7" s="44"/>
      <c r="W7" s="44"/>
      <c r="X7" s="47"/>
    </row>
    <row r="8" spans="1:24" ht="28.15" customHeight="1" thickBot="1" x14ac:dyDescent="0.3">
      <c r="A8" s="88"/>
      <c r="B8" s="161" t="s">
        <v>23</v>
      </c>
      <c r="C8" s="162"/>
      <c r="D8" s="162"/>
      <c r="E8" s="162"/>
      <c r="F8" s="162"/>
      <c r="G8" s="162"/>
      <c r="H8" s="162"/>
      <c r="I8" s="162"/>
      <c r="J8" s="163"/>
      <c r="K8" s="95">
        <f>Jaarplanning!B30</f>
        <v>41995</v>
      </c>
      <c r="L8" s="95">
        <f>K8+7</f>
        <v>42002</v>
      </c>
      <c r="M8" s="95">
        <f t="shared" ref="M8:T8" si="0">L8+7</f>
        <v>42009</v>
      </c>
      <c r="N8" s="95">
        <f t="shared" si="0"/>
        <v>42016</v>
      </c>
      <c r="O8" s="95">
        <f t="shared" si="0"/>
        <v>42023</v>
      </c>
      <c r="P8" s="95">
        <f t="shared" si="0"/>
        <v>42030</v>
      </c>
      <c r="Q8" s="95">
        <f t="shared" si="0"/>
        <v>42037</v>
      </c>
      <c r="R8" s="95">
        <f t="shared" si="0"/>
        <v>42044</v>
      </c>
      <c r="S8" s="95">
        <f t="shared" si="0"/>
        <v>42051</v>
      </c>
      <c r="T8" s="95">
        <f t="shared" si="0"/>
        <v>42058</v>
      </c>
      <c r="U8" s="167" t="s">
        <v>24</v>
      </c>
      <c r="V8" s="168"/>
      <c r="W8" s="51"/>
      <c r="X8" s="52"/>
    </row>
    <row r="9" spans="1:24" ht="18.75" thickBot="1" x14ac:dyDescent="0.3">
      <c r="A9" s="88"/>
      <c r="B9" s="164"/>
      <c r="C9" s="165"/>
      <c r="D9" s="165"/>
      <c r="E9" s="165"/>
      <c r="F9" s="165"/>
      <c r="G9" s="165"/>
      <c r="H9" s="165"/>
      <c r="I9" s="165"/>
      <c r="J9" s="166"/>
      <c r="K9" s="53">
        <f>Jaarplanning!A30</f>
        <v>52</v>
      </c>
      <c r="L9" s="53">
        <f>Jaarplanning!A31</f>
        <v>1</v>
      </c>
      <c r="M9" s="53">
        <f t="shared" ref="M9:T9" si="1">L9+1</f>
        <v>2</v>
      </c>
      <c r="N9" s="53">
        <f t="shared" si="1"/>
        <v>3</v>
      </c>
      <c r="O9" s="53">
        <f t="shared" si="1"/>
        <v>4</v>
      </c>
      <c r="P9" s="53">
        <f t="shared" si="1"/>
        <v>5</v>
      </c>
      <c r="Q9" s="53">
        <f t="shared" si="1"/>
        <v>6</v>
      </c>
      <c r="R9" s="53">
        <f t="shared" si="1"/>
        <v>7</v>
      </c>
      <c r="S9" s="53">
        <f t="shared" si="1"/>
        <v>8</v>
      </c>
      <c r="T9" s="53">
        <f t="shared" si="1"/>
        <v>9</v>
      </c>
      <c r="U9" s="54" t="s">
        <v>25</v>
      </c>
      <c r="V9" s="55" t="s">
        <v>26</v>
      </c>
      <c r="W9" s="51"/>
      <c r="X9" s="52"/>
    </row>
    <row r="10" spans="1:24" ht="24.95" customHeight="1" thickBot="1" x14ac:dyDescent="0.3">
      <c r="A10" s="88"/>
      <c r="B10" s="240" t="str">
        <f>'Week 1 tm 10'!B10:T10</f>
        <v>1 Voert aanlegwerkzaamheden uit in natuur en leefomgeving</v>
      </c>
      <c r="C10" s="171"/>
      <c r="D10" s="171"/>
      <c r="E10" s="171"/>
      <c r="F10" s="171"/>
      <c r="G10" s="171"/>
      <c r="H10" s="171"/>
      <c r="I10" s="171"/>
      <c r="J10" s="171"/>
      <c r="K10" s="171"/>
      <c r="L10" s="171"/>
      <c r="M10" s="171"/>
      <c r="N10" s="171"/>
      <c r="O10" s="171"/>
      <c r="P10" s="171"/>
      <c r="Q10" s="171"/>
      <c r="R10" s="171"/>
      <c r="S10" s="171"/>
      <c r="T10" s="171"/>
      <c r="U10" s="56">
        <f>SUM(U11:U17)</f>
        <v>0</v>
      </c>
      <c r="V10" s="57" t="e">
        <f>U10/U33</f>
        <v>#DIV/0!</v>
      </c>
      <c r="W10" s="58"/>
      <c r="X10" s="59"/>
    </row>
    <row r="11" spans="1:24" ht="24.95" customHeight="1" thickBot="1" x14ac:dyDescent="0.3">
      <c r="A11" s="88"/>
      <c r="B11" s="241" t="str">
        <f>'Week 1 tm 10'!B11:J11</f>
        <v>1.1 Maakt het terrein klaar voor aanlegwerkzaamheden</v>
      </c>
      <c r="C11" s="242"/>
      <c r="D11" s="242"/>
      <c r="E11" s="242"/>
      <c r="F11" s="242"/>
      <c r="G11" s="242"/>
      <c r="H11" s="242"/>
      <c r="I11" s="242"/>
      <c r="J11" s="242"/>
      <c r="K11" s="30"/>
      <c r="L11" s="30"/>
      <c r="M11" s="30"/>
      <c r="N11" s="30" t="s">
        <v>21</v>
      </c>
      <c r="O11" s="30" t="s">
        <v>21</v>
      </c>
      <c r="P11" s="30" t="s">
        <v>21</v>
      </c>
      <c r="Q11" s="30" t="s">
        <v>21</v>
      </c>
      <c r="R11" s="30" t="s">
        <v>21</v>
      </c>
      <c r="S11" s="30" t="s">
        <v>21</v>
      </c>
      <c r="T11" s="30" t="s">
        <v>21</v>
      </c>
      <c r="U11" s="60">
        <f t="shared" ref="U11:U17" si="2">SUM(K11:T11)</f>
        <v>0</v>
      </c>
      <c r="V11" s="61"/>
      <c r="W11" s="58"/>
      <c r="X11" s="59"/>
    </row>
    <row r="12" spans="1:24" ht="24.95" customHeight="1" thickBot="1" x14ac:dyDescent="0.3">
      <c r="A12" s="88"/>
      <c r="B12" s="172" t="str">
        <f>'Week 1 tm 10'!B12:J12</f>
        <v>1.2 Voert grondverzet uit</v>
      </c>
      <c r="C12" s="172"/>
      <c r="D12" s="172"/>
      <c r="E12" s="172"/>
      <c r="F12" s="172"/>
      <c r="G12" s="172"/>
      <c r="H12" s="172"/>
      <c r="I12" s="172"/>
      <c r="J12" s="172"/>
      <c r="K12" s="28"/>
      <c r="L12" s="28"/>
      <c r="M12" s="28"/>
      <c r="N12" s="28"/>
      <c r="O12" s="28"/>
      <c r="P12" s="28"/>
      <c r="Q12" s="28"/>
      <c r="R12" s="28"/>
      <c r="S12" s="28"/>
      <c r="T12" s="28"/>
      <c r="U12" s="62">
        <f t="shared" si="2"/>
        <v>0</v>
      </c>
      <c r="V12" s="63"/>
      <c r="W12" s="58"/>
      <c r="X12" s="59"/>
    </row>
    <row r="13" spans="1:24" ht="24.95" customHeight="1" thickBot="1" x14ac:dyDescent="0.3">
      <c r="A13" s="88"/>
      <c r="B13" s="172" t="str">
        <f>'Week 1 tm 10'!B13:J13</f>
        <v>1.4 Legt water(partijen) aan</v>
      </c>
      <c r="C13" s="172"/>
      <c r="D13" s="172"/>
      <c r="E13" s="172"/>
      <c r="F13" s="172"/>
      <c r="G13" s="172"/>
      <c r="H13" s="172"/>
      <c r="I13" s="172"/>
      <c r="J13" s="172"/>
      <c r="K13" s="28"/>
      <c r="L13" s="28"/>
      <c r="M13" s="28"/>
      <c r="N13" s="28"/>
      <c r="O13" s="28"/>
      <c r="P13" s="28"/>
      <c r="Q13" s="28"/>
      <c r="R13" s="28"/>
      <c r="S13" s="28"/>
      <c r="T13" s="28"/>
      <c r="U13" s="62">
        <f t="shared" si="2"/>
        <v>0</v>
      </c>
      <c r="V13" s="63"/>
      <c r="W13" s="58"/>
      <c r="X13" s="59"/>
    </row>
    <row r="14" spans="1:24" ht="24.95" customHeight="1" thickBot="1" x14ac:dyDescent="0.3">
      <c r="A14" s="88"/>
      <c r="B14" s="172" t="str">
        <f>'Week 1 tm 10'!B14:J14</f>
        <v>1.5 Brengt verhardingen aan</v>
      </c>
      <c r="C14" s="172"/>
      <c r="D14" s="172"/>
      <c r="E14" s="172"/>
      <c r="F14" s="172"/>
      <c r="G14" s="172"/>
      <c r="H14" s="172"/>
      <c r="I14" s="172"/>
      <c r="J14" s="172"/>
      <c r="K14" s="28"/>
      <c r="L14" s="28"/>
      <c r="M14" s="28"/>
      <c r="N14" s="28"/>
      <c r="O14" s="28"/>
      <c r="P14" s="28"/>
      <c r="Q14" s="28"/>
      <c r="R14" s="28"/>
      <c r="S14" s="28"/>
      <c r="T14" s="28"/>
      <c r="U14" s="62">
        <f t="shared" si="2"/>
        <v>0</v>
      </c>
      <c r="V14" s="63"/>
      <c r="W14" s="58"/>
      <c r="X14" s="59"/>
    </row>
    <row r="15" spans="1:24" ht="24.95" customHeight="1" thickBot="1" x14ac:dyDescent="0.3">
      <c r="A15" s="88"/>
      <c r="B15" s="172" t="str">
        <f>'Week 1 tm 10'!B15:J15</f>
        <v>1.6 Plaatst bouwkundige elementen</v>
      </c>
      <c r="C15" s="172"/>
      <c r="D15" s="172"/>
      <c r="E15" s="172"/>
      <c r="F15" s="172"/>
      <c r="G15" s="172"/>
      <c r="H15" s="172"/>
      <c r="I15" s="172"/>
      <c r="J15" s="172"/>
      <c r="K15" s="28"/>
      <c r="L15" s="28"/>
      <c r="M15" s="28"/>
      <c r="N15" s="28"/>
      <c r="O15" s="28"/>
      <c r="P15" s="28"/>
      <c r="Q15" s="28"/>
      <c r="R15" s="28"/>
      <c r="S15" s="28"/>
      <c r="T15" s="28"/>
      <c r="U15" s="62">
        <f t="shared" si="2"/>
        <v>0</v>
      </c>
      <c r="V15" s="63"/>
      <c r="W15" s="58"/>
      <c r="X15" s="59"/>
    </row>
    <row r="16" spans="1:24" ht="24.95" customHeight="1" thickBot="1" x14ac:dyDescent="0.3">
      <c r="A16" s="88"/>
      <c r="B16" s="172" t="str">
        <f>'Week 1 tm 10'!B16:J16</f>
        <v>1.8 Legt groen aan</v>
      </c>
      <c r="C16" s="172"/>
      <c r="D16" s="172"/>
      <c r="E16" s="172"/>
      <c r="F16" s="172"/>
      <c r="G16" s="172"/>
      <c r="H16" s="172"/>
      <c r="I16" s="172"/>
      <c r="J16" s="172"/>
      <c r="K16" s="28"/>
      <c r="L16" s="28"/>
      <c r="M16" s="28"/>
      <c r="N16" s="28"/>
      <c r="O16" s="28"/>
      <c r="P16" s="28"/>
      <c r="Q16" s="28"/>
      <c r="R16" s="28"/>
      <c r="S16" s="28"/>
      <c r="T16" s="28"/>
      <c r="U16" s="62">
        <f t="shared" si="2"/>
        <v>0</v>
      </c>
      <c r="V16" s="63"/>
      <c r="W16" s="58"/>
      <c r="X16" s="59"/>
    </row>
    <row r="17" spans="1:24" ht="24.95" customHeight="1" thickBot="1" x14ac:dyDescent="0.3">
      <c r="A17" s="88"/>
      <c r="B17" s="243" t="str">
        <f>'Week 1 tm 10'!B17:J17</f>
        <v>1.9 Rondt de aanlegwerkzaamheden af</v>
      </c>
      <c r="C17" s="244"/>
      <c r="D17" s="244"/>
      <c r="E17" s="244"/>
      <c r="F17" s="244"/>
      <c r="G17" s="244"/>
      <c r="H17" s="244"/>
      <c r="I17" s="244"/>
      <c r="J17" s="244"/>
      <c r="K17" s="28"/>
      <c r="L17" s="28"/>
      <c r="M17" s="28"/>
      <c r="N17" s="28"/>
      <c r="O17" s="28"/>
      <c r="P17" s="28"/>
      <c r="Q17" s="28"/>
      <c r="R17" s="28"/>
      <c r="S17" s="28"/>
      <c r="T17" s="28"/>
      <c r="U17" s="62">
        <f t="shared" si="2"/>
        <v>0</v>
      </c>
      <c r="V17" s="63"/>
      <c r="W17" s="58"/>
      <c r="X17" s="59"/>
    </row>
    <row r="18" spans="1:24" ht="24.95" customHeight="1" thickBot="1" x14ac:dyDescent="0.3">
      <c r="A18" s="88"/>
      <c r="B18" s="171" t="str">
        <f>'Week 1 tm 10'!B18:T18</f>
        <v>2 Voert onderhoudswerkzaamheden uit in natuur en leefomgeving</v>
      </c>
      <c r="C18" s="171"/>
      <c r="D18" s="171"/>
      <c r="E18" s="171"/>
      <c r="F18" s="171"/>
      <c r="G18" s="171"/>
      <c r="H18" s="171"/>
      <c r="I18" s="171"/>
      <c r="J18" s="171"/>
      <c r="K18" s="171"/>
      <c r="L18" s="171"/>
      <c r="M18" s="171"/>
      <c r="N18" s="171"/>
      <c r="O18" s="171"/>
      <c r="P18" s="171"/>
      <c r="Q18" s="171"/>
      <c r="R18" s="171"/>
      <c r="S18" s="171"/>
      <c r="T18" s="171"/>
      <c r="U18" s="56">
        <f>SUM(U19:U24)</f>
        <v>0</v>
      </c>
      <c r="V18" s="57" t="e">
        <f>U18/U33</f>
        <v>#DIV/0!</v>
      </c>
      <c r="W18" s="58"/>
      <c r="X18" s="59"/>
    </row>
    <row r="19" spans="1:24" ht="24.95" customHeight="1" thickBot="1" x14ac:dyDescent="0.3">
      <c r="A19" s="88"/>
      <c r="B19" s="147" t="str">
        <f>'Week 1 tm 10'!B19:J19</f>
        <v>2.1 Voert bodemverbetering uit</v>
      </c>
      <c r="C19" s="148"/>
      <c r="D19" s="148"/>
      <c r="E19" s="148"/>
      <c r="F19" s="148"/>
      <c r="G19" s="148"/>
      <c r="H19" s="148"/>
      <c r="I19" s="148"/>
      <c r="J19" s="148"/>
      <c r="K19" s="29"/>
      <c r="L19" s="29"/>
      <c r="M19" s="29"/>
      <c r="N19" s="29"/>
      <c r="O19" s="29" t="s">
        <v>21</v>
      </c>
      <c r="P19" s="29" t="s">
        <v>21</v>
      </c>
      <c r="Q19" s="29" t="s">
        <v>21</v>
      </c>
      <c r="R19" s="29" t="s">
        <v>21</v>
      </c>
      <c r="S19" s="29" t="s">
        <v>21</v>
      </c>
      <c r="T19" s="29" t="s">
        <v>21</v>
      </c>
      <c r="U19" s="64">
        <f t="shared" ref="U19:U24" si="3">SUM(K19:T19)</f>
        <v>0</v>
      </c>
      <c r="V19" s="63"/>
      <c r="W19" s="51"/>
      <c r="X19" s="52"/>
    </row>
    <row r="20" spans="1:24" ht="24.95" customHeight="1" thickBot="1" x14ac:dyDescent="0.3">
      <c r="A20" s="88"/>
      <c r="B20" s="228" t="str">
        <f>'Week 1 tm 10'!B20:J20</f>
        <v>2.3 Onderhoudt water(partijen)</v>
      </c>
      <c r="C20" s="172"/>
      <c r="D20" s="172"/>
      <c r="E20" s="172"/>
      <c r="F20" s="172"/>
      <c r="G20" s="172"/>
      <c r="H20" s="172"/>
      <c r="I20" s="172"/>
      <c r="J20" s="172"/>
      <c r="K20" s="27"/>
      <c r="L20" s="27"/>
      <c r="M20" s="27"/>
      <c r="N20" s="27"/>
      <c r="O20" s="27" t="s">
        <v>21</v>
      </c>
      <c r="P20" s="27" t="s">
        <v>21</v>
      </c>
      <c r="Q20" s="27" t="s">
        <v>21</v>
      </c>
      <c r="R20" s="27" t="s">
        <v>21</v>
      </c>
      <c r="S20" s="27" t="s">
        <v>21</v>
      </c>
      <c r="T20" s="27" t="s">
        <v>21</v>
      </c>
      <c r="U20" s="65">
        <f t="shared" si="3"/>
        <v>0</v>
      </c>
      <c r="V20" s="63"/>
      <c r="W20" s="51"/>
      <c r="X20" s="52"/>
    </row>
    <row r="21" spans="1:24" ht="24.95" customHeight="1" thickBot="1" x14ac:dyDescent="0.3">
      <c r="A21" s="88"/>
      <c r="B21" s="228" t="str">
        <f>'Week 1 tm 10'!B21:J21</f>
        <v>2.4 Onderhoudt verhardingen</v>
      </c>
      <c r="C21" s="172"/>
      <c r="D21" s="172"/>
      <c r="E21" s="172"/>
      <c r="F21" s="172"/>
      <c r="G21" s="172"/>
      <c r="H21" s="172"/>
      <c r="I21" s="172"/>
      <c r="J21" s="172"/>
      <c r="K21" s="27"/>
      <c r="L21" s="27"/>
      <c r="M21" s="27"/>
      <c r="N21" s="27"/>
      <c r="O21" s="27" t="s">
        <v>21</v>
      </c>
      <c r="P21" s="27" t="s">
        <v>21</v>
      </c>
      <c r="Q21" s="27" t="s">
        <v>21</v>
      </c>
      <c r="R21" s="27" t="s">
        <v>21</v>
      </c>
      <c r="S21" s="27" t="s">
        <v>21</v>
      </c>
      <c r="T21" s="27" t="s">
        <v>21</v>
      </c>
      <c r="U21" s="65">
        <f t="shared" si="3"/>
        <v>0</v>
      </c>
      <c r="V21" s="63"/>
      <c r="W21" s="51"/>
      <c r="X21" s="52"/>
    </row>
    <row r="22" spans="1:24" ht="24.95" customHeight="1" thickBot="1" x14ac:dyDescent="0.3">
      <c r="A22" s="88"/>
      <c r="B22" s="228" t="str">
        <f>'Week 1 tm 10'!B22:J22</f>
        <v>2.5 Onderhoudt bouwkundige elementen</v>
      </c>
      <c r="C22" s="172"/>
      <c r="D22" s="172"/>
      <c r="E22" s="172"/>
      <c r="F22" s="172"/>
      <c r="G22" s="172"/>
      <c r="H22" s="172"/>
      <c r="I22" s="172"/>
      <c r="J22" s="172"/>
      <c r="K22" s="27"/>
      <c r="L22" s="27"/>
      <c r="M22" s="27"/>
      <c r="N22" s="27" t="s">
        <v>21</v>
      </c>
      <c r="O22" s="27" t="s">
        <v>21</v>
      </c>
      <c r="P22" s="27" t="s">
        <v>21</v>
      </c>
      <c r="Q22" s="27" t="s">
        <v>21</v>
      </c>
      <c r="R22" s="27" t="s">
        <v>21</v>
      </c>
      <c r="S22" s="27" t="s">
        <v>21</v>
      </c>
      <c r="T22" s="27" t="s">
        <v>21</v>
      </c>
      <c r="U22" s="65">
        <f t="shared" si="3"/>
        <v>0</v>
      </c>
      <c r="V22" s="63"/>
      <c r="W22" s="51"/>
      <c r="X22" s="52"/>
    </row>
    <row r="23" spans="1:24" ht="24.95" customHeight="1" thickBot="1" x14ac:dyDescent="0.3">
      <c r="A23" s="88"/>
      <c r="B23" s="229" t="str">
        <f>'Week 1 tm 10'!B23:J23</f>
        <v>2.7 Onderhoudt groen</v>
      </c>
      <c r="C23" s="230"/>
      <c r="D23" s="230"/>
      <c r="E23" s="230"/>
      <c r="F23" s="230"/>
      <c r="G23" s="230"/>
      <c r="H23" s="230"/>
      <c r="I23" s="230"/>
      <c r="J23" s="230"/>
      <c r="K23" s="27" t="s">
        <v>21</v>
      </c>
      <c r="L23" s="27"/>
      <c r="M23" s="27"/>
      <c r="N23" s="27" t="s">
        <v>21</v>
      </c>
      <c r="O23" s="27" t="s">
        <v>21</v>
      </c>
      <c r="P23" s="27" t="s">
        <v>21</v>
      </c>
      <c r="Q23" s="27" t="s">
        <v>21</v>
      </c>
      <c r="R23" s="27" t="s">
        <v>21</v>
      </c>
      <c r="S23" s="27" t="s">
        <v>21</v>
      </c>
      <c r="T23" s="27" t="s">
        <v>21</v>
      </c>
      <c r="U23" s="65">
        <f t="shared" si="3"/>
        <v>0</v>
      </c>
      <c r="V23" s="63"/>
      <c r="W23" s="51"/>
      <c r="X23" s="52"/>
    </row>
    <row r="24" spans="1:24" ht="24.95" customHeight="1" thickBot="1" x14ac:dyDescent="0.3">
      <c r="A24" s="88"/>
      <c r="B24" s="228" t="str">
        <f>'Week 1 tm 10'!B24:J24</f>
        <v>2.9 Laat de werkomgeving verzorgd achter</v>
      </c>
      <c r="C24" s="172"/>
      <c r="D24" s="172"/>
      <c r="E24" s="172"/>
      <c r="F24" s="172"/>
      <c r="G24" s="172"/>
      <c r="H24" s="172"/>
      <c r="I24" s="172"/>
      <c r="J24" s="172"/>
      <c r="K24" s="27"/>
      <c r="L24" s="27" t="s">
        <v>21</v>
      </c>
      <c r="M24" s="27"/>
      <c r="N24" s="27"/>
      <c r="O24" s="27" t="s">
        <v>21</v>
      </c>
      <c r="P24" s="27" t="s">
        <v>21</v>
      </c>
      <c r="Q24" s="27" t="s">
        <v>21</v>
      </c>
      <c r="R24" s="27" t="s">
        <v>21</v>
      </c>
      <c r="S24" s="27" t="s">
        <v>21</v>
      </c>
      <c r="T24" s="27" t="s">
        <v>21</v>
      </c>
      <c r="U24" s="65">
        <f t="shared" si="3"/>
        <v>0</v>
      </c>
      <c r="V24" s="63"/>
      <c r="W24" s="51"/>
      <c r="X24" s="52"/>
    </row>
    <row r="25" spans="1:24" ht="24.95" customHeight="1" thickBot="1" x14ac:dyDescent="0.3">
      <c r="A25" s="88"/>
      <c r="B25" s="171" t="str">
        <f>'Week 1 tm 10'!B25:T25</f>
        <v>4 Draagt zorg voor publiek en omstanders</v>
      </c>
      <c r="C25" s="171"/>
      <c r="D25" s="171"/>
      <c r="E25" s="171"/>
      <c r="F25" s="171"/>
      <c r="G25" s="171"/>
      <c r="H25" s="171"/>
      <c r="I25" s="171"/>
      <c r="J25" s="171"/>
      <c r="K25" s="171"/>
      <c r="L25" s="171"/>
      <c r="M25" s="171"/>
      <c r="N25" s="171"/>
      <c r="O25" s="171"/>
      <c r="P25" s="171"/>
      <c r="Q25" s="171"/>
      <c r="R25" s="171"/>
      <c r="S25" s="171"/>
      <c r="T25" s="171"/>
      <c r="U25" s="56">
        <f>SUM(U26:U28)</f>
        <v>0</v>
      </c>
      <c r="V25" s="57" t="e">
        <f>(U25/U33)</f>
        <v>#DIV/0!</v>
      </c>
      <c r="W25" s="58"/>
      <c r="X25" s="59"/>
    </row>
    <row r="26" spans="1:24" ht="24.95" customHeight="1" thickBot="1" x14ac:dyDescent="0.3">
      <c r="A26" s="88"/>
      <c r="B26" s="147" t="str">
        <f>'Week 1 tm 10'!B26:J26</f>
        <v>4.1 Signaleert en handelt klachten af</v>
      </c>
      <c r="C26" s="148"/>
      <c r="D26" s="148"/>
      <c r="E26" s="148"/>
      <c r="F26" s="148"/>
      <c r="G26" s="148"/>
      <c r="H26" s="148"/>
      <c r="I26" s="148"/>
      <c r="J26" s="148"/>
      <c r="K26" s="29"/>
      <c r="L26" s="29"/>
      <c r="M26" s="29"/>
      <c r="N26" s="29"/>
      <c r="O26" s="29"/>
      <c r="P26" s="29"/>
      <c r="Q26" s="29"/>
      <c r="R26" s="29"/>
      <c r="S26" s="29"/>
      <c r="T26" s="29"/>
      <c r="U26" s="64">
        <f t="shared" ref="U26:U28" si="4">SUM(K26:T26)</f>
        <v>0</v>
      </c>
      <c r="V26" s="63"/>
      <c r="W26" s="51"/>
      <c r="X26" s="52"/>
    </row>
    <row r="27" spans="1:24" ht="24.95" customHeight="1" thickBot="1" x14ac:dyDescent="0.3">
      <c r="A27" s="88"/>
      <c r="B27" s="147" t="str">
        <f>'Week 1 tm 10'!B27:J27</f>
        <v>4.2 Onderhoudt contacten met publiek en omstanders</v>
      </c>
      <c r="C27" s="148"/>
      <c r="D27" s="148"/>
      <c r="E27" s="148"/>
      <c r="F27" s="148"/>
      <c r="G27" s="148"/>
      <c r="H27" s="148"/>
      <c r="I27" s="148"/>
      <c r="J27" s="148"/>
      <c r="K27" s="28"/>
      <c r="L27" s="28"/>
      <c r="M27" s="28"/>
      <c r="N27" s="28"/>
      <c r="O27" s="28"/>
      <c r="P27" s="28"/>
      <c r="Q27" s="28"/>
      <c r="R27" s="28"/>
      <c r="S27" s="28"/>
      <c r="T27" s="28"/>
      <c r="U27" s="62">
        <f t="shared" si="4"/>
        <v>0</v>
      </c>
      <c r="V27" s="63"/>
      <c r="W27" s="51"/>
      <c r="X27" s="52"/>
    </row>
    <row r="28" spans="1:24" ht="24.95" customHeight="1" thickBot="1" x14ac:dyDescent="0.3">
      <c r="A28" s="88"/>
      <c r="B28" s="147" t="str">
        <f>'Week 1 tm 10'!B28:J28</f>
        <v>4.3 Staat publiek te woord</v>
      </c>
      <c r="C28" s="148"/>
      <c r="D28" s="148"/>
      <c r="E28" s="148"/>
      <c r="F28" s="148"/>
      <c r="G28" s="148"/>
      <c r="H28" s="148"/>
      <c r="I28" s="148"/>
      <c r="J28" s="148"/>
      <c r="K28" s="28"/>
      <c r="L28" s="28"/>
      <c r="M28" s="28"/>
      <c r="N28" s="28"/>
      <c r="O28" s="28"/>
      <c r="P28" s="28"/>
      <c r="Q28" s="28"/>
      <c r="R28" s="28"/>
      <c r="S28" s="28"/>
      <c r="T28" s="28"/>
      <c r="U28" s="62">
        <f t="shared" si="4"/>
        <v>0</v>
      </c>
      <c r="V28" s="63"/>
      <c r="W28" s="51"/>
      <c r="X28" s="52"/>
    </row>
    <row r="29" spans="1:24" ht="24.95" customHeight="1" thickBot="1" x14ac:dyDescent="0.3">
      <c r="A29" s="88"/>
      <c r="B29" s="171" t="str">
        <f>'Week 1 tm 10'!B29:T29</f>
        <v>6 Organiseert en begeleidt werkzaamheden</v>
      </c>
      <c r="C29" s="171"/>
      <c r="D29" s="171"/>
      <c r="E29" s="171"/>
      <c r="F29" s="171"/>
      <c r="G29" s="171"/>
      <c r="H29" s="171"/>
      <c r="I29" s="171"/>
      <c r="J29" s="171"/>
      <c r="K29" s="171"/>
      <c r="L29" s="171"/>
      <c r="M29" s="171"/>
      <c r="N29" s="171"/>
      <c r="O29" s="171"/>
      <c r="P29" s="171"/>
      <c r="Q29" s="171"/>
      <c r="R29" s="171"/>
      <c r="S29" s="171"/>
      <c r="T29" s="171"/>
      <c r="U29" s="56">
        <f>SUM(U30:U32)</f>
        <v>0</v>
      </c>
      <c r="V29" s="57" t="e">
        <f>(U29/U33)</f>
        <v>#DIV/0!</v>
      </c>
      <c r="W29" s="58"/>
      <c r="X29" s="59"/>
    </row>
    <row r="30" spans="1:24" ht="24.95" customHeight="1" thickBot="1" x14ac:dyDescent="0.3">
      <c r="A30" s="88"/>
      <c r="B30" s="147" t="str">
        <f>'Week 1 tm 10'!B30:J30</f>
        <v>6.1 Plant en verdeelt werkzaamheden</v>
      </c>
      <c r="C30" s="148"/>
      <c r="D30" s="148"/>
      <c r="E30" s="148"/>
      <c r="F30" s="148"/>
      <c r="G30" s="148"/>
      <c r="H30" s="148"/>
      <c r="I30" s="148"/>
      <c r="J30" s="148"/>
      <c r="K30" s="29"/>
      <c r="L30" s="29"/>
      <c r="M30" s="29"/>
      <c r="N30" s="29"/>
      <c r="O30" s="29"/>
      <c r="P30" s="29"/>
      <c r="Q30" s="29"/>
      <c r="R30" s="29"/>
      <c r="S30" s="29"/>
      <c r="T30" s="29"/>
      <c r="U30" s="64">
        <f t="shared" ref="U30:U33" si="5">SUM(K30:T30)</f>
        <v>0</v>
      </c>
      <c r="V30" s="63"/>
      <c r="W30" s="51"/>
      <c r="X30" s="52"/>
    </row>
    <row r="31" spans="1:24" ht="24.95" customHeight="1" thickBot="1" x14ac:dyDescent="0.3">
      <c r="A31" s="88"/>
      <c r="B31" s="147" t="str">
        <f>'Week 1 tm 10'!B31:J31</f>
        <v>6.2 Begeleidt medewerkers op vaktechnisch gebied</v>
      </c>
      <c r="C31" s="148"/>
      <c r="D31" s="148"/>
      <c r="E31" s="148"/>
      <c r="F31" s="148"/>
      <c r="G31" s="148"/>
      <c r="H31" s="148"/>
      <c r="I31" s="148"/>
      <c r="J31" s="148"/>
      <c r="K31" s="28"/>
      <c r="L31" s="28"/>
      <c r="M31" s="28"/>
      <c r="N31" s="28"/>
      <c r="O31" s="28"/>
      <c r="P31" s="28"/>
      <c r="Q31" s="28"/>
      <c r="R31" s="28"/>
      <c r="S31" s="28"/>
      <c r="T31" s="28"/>
      <c r="U31" s="62">
        <f t="shared" ref="U31:U32" si="6">SUM(K31:T31)</f>
        <v>0</v>
      </c>
      <c r="V31" s="63"/>
      <c r="W31" s="51"/>
      <c r="X31" s="52"/>
    </row>
    <row r="32" spans="1:24" ht="24.95" customHeight="1" thickBot="1" x14ac:dyDescent="0.3">
      <c r="A32" s="88"/>
      <c r="B32" s="147" t="str">
        <f>'Week 1 tm 10'!B32:J32</f>
        <v>6.3 Organiseert materiaal en materieel</v>
      </c>
      <c r="C32" s="148"/>
      <c r="D32" s="148"/>
      <c r="E32" s="148"/>
      <c r="F32" s="148"/>
      <c r="G32" s="148"/>
      <c r="H32" s="148"/>
      <c r="I32" s="148"/>
      <c r="J32" s="148"/>
      <c r="K32" s="28"/>
      <c r="L32" s="28"/>
      <c r="M32" s="28"/>
      <c r="N32" s="28"/>
      <c r="O32" s="28"/>
      <c r="P32" s="28"/>
      <c r="Q32" s="28"/>
      <c r="R32" s="28"/>
      <c r="S32" s="28"/>
      <c r="T32" s="28"/>
      <c r="U32" s="62">
        <f t="shared" si="6"/>
        <v>0</v>
      </c>
      <c r="V32" s="63"/>
      <c r="W32" s="51"/>
      <c r="X32" s="52"/>
    </row>
    <row r="33" spans="1:24" ht="24.95" customHeight="1" thickBot="1" x14ac:dyDescent="0.3">
      <c r="A33" s="89"/>
      <c r="B33" s="214" t="s">
        <v>27</v>
      </c>
      <c r="C33" s="214"/>
      <c r="D33" s="214"/>
      <c r="E33" s="214"/>
      <c r="F33" s="214"/>
      <c r="G33" s="214"/>
      <c r="H33" s="214"/>
      <c r="I33" s="214"/>
      <c r="J33" s="214"/>
      <c r="K33" s="67">
        <f t="shared" ref="K33:T33" si="7">SUM(K11:K32)</f>
        <v>0</v>
      </c>
      <c r="L33" s="67">
        <f t="shared" si="7"/>
        <v>0</v>
      </c>
      <c r="M33" s="67">
        <f t="shared" si="7"/>
        <v>0</v>
      </c>
      <c r="N33" s="67">
        <f t="shared" si="7"/>
        <v>0</v>
      </c>
      <c r="O33" s="67">
        <f t="shared" si="7"/>
        <v>0</v>
      </c>
      <c r="P33" s="67">
        <f t="shared" si="7"/>
        <v>0</v>
      </c>
      <c r="Q33" s="67">
        <f t="shared" si="7"/>
        <v>0</v>
      </c>
      <c r="R33" s="67">
        <f t="shared" si="7"/>
        <v>0</v>
      </c>
      <c r="S33" s="67">
        <f t="shared" si="7"/>
        <v>0</v>
      </c>
      <c r="T33" s="67">
        <f t="shared" si="7"/>
        <v>0</v>
      </c>
      <c r="U33" s="68">
        <f t="shared" si="5"/>
        <v>0</v>
      </c>
      <c r="V33" s="57" t="e">
        <f>SUM(V10:V32)</f>
        <v>#DIV/0!</v>
      </c>
      <c r="W33" s="58"/>
      <c r="X33" s="59"/>
    </row>
    <row r="34" spans="1:24" ht="24.95" customHeight="1" thickBot="1" x14ac:dyDescent="0.3">
      <c r="A34" s="89"/>
      <c r="B34" s="218" t="s">
        <v>44</v>
      </c>
      <c r="C34" s="219"/>
      <c r="D34" s="219"/>
      <c r="E34" s="219"/>
      <c r="F34" s="219"/>
      <c r="G34" s="219"/>
      <c r="H34" s="219"/>
      <c r="I34" s="219"/>
      <c r="J34" s="219"/>
      <c r="K34" s="219"/>
      <c r="L34" s="219"/>
      <c r="M34" s="219"/>
      <c r="N34" s="219"/>
      <c r="O34" s="219"/>
      <c r="P34" s="219"/>
      <c r="Q34" s="219"/>
      <c r="R34" s="219"/>
      <c r="S34" s="219"/>
      <c r="T34" s="219"/>
      <c r="U34" s="56"/>
      <c r="V34" s="57" t="e">
        <f>U35/U33</f>
        <v>#DIV/0!</v>
      </c>
      <c r="W34" s="58"/>
      <c r="X34" s="59"/>
    </row>
    <row r="35" spans="1:24" ht="24.95" customHeight="1" thickBot="1" x14ac:dyDescent="0.3">
      <c r="A35" s="88"/>
      <c r="B35" s="147" t="str">
        <f>'Week 1 tm 10'!B35:J35</f>
        <v>Verzuim met reden (ziekte, doktersbezoek, bruiloft e.d.)</v>
      </c>
      <c r="C35" s="148"/>
      <c r="D35" s="148"/>
      <c r="E35" s="148"/>
      <c r="F35" s="148"/>
      <c r="G35" s="148"/>
      <c r="H35" s="148"/>
      <c r="I35" s="148"/>
      <c r="J35" s="148"/>
      <c r="K35" s="28"/>
      <c r="L35" s="28"/>
      <c r="M35" s="28"/>
      <c r="N35" s="28"/>
      <c r="O35" s="28"/>
      <c r="P35" s="28"/>
      <c r="Q35" s="28"/>
      <c r="R35" s="28"/>
      <c r="S35" s="28"/>
      <c r="T35" s="28"/>
      <c r="U35" s="110">
        <f t="shared" ref="U35" si="8">SUM(K35:T35)</f>
        <v>0</v>
      </c>
      <c r="V35" s="63"/>
      <c r="W35" s="51"/>
      <c r="X35" s="52"/>
    </row>
    <row r="36" spans="1:24" ht="24.95" customHeight="1" thickBot="1" x14ac:dyDescent="0.3">
      <c r="A36" s="88"/>
      <c r="B36" s="215" t="s">
        <v>28</v>
      </c>
      <c r="C36" s="216"/>
      <c r="D36" s="216"/>
      <c r="E36" s="216"/>
      <c r="F36" s="216"/>
      <c r="G36" s="216"/>
      <c r="H36" s="216"/>
      <c r="I36" s="216"/>
      <c r="J36" s="216"/>
      <c r="K36" s="216"/>
      <c r="L36" s="216"/>
      <c r="M36" s="216"/>
      <c r="N36" s="216"/>
      <c r="O36" s="216"/>
      <c r="P36" s="216"/>
      <c r="Q36" s="216"/>
      <c r="R36" s="216"/>
      <c r="S36" s="216"/>
      <c r="T36" s="216"/>
      <c r="U36" s="216"/>
      <c r="V36" s="217"/>
      <c r="W36" s="51"/>
      <c r="X36" s="52"/>
    </row>
    <row r="37" spans="1:24" ht="24.95" customHeight="1" thickBot="1" x14ac:dyDescent="0.3">
      <c r="A37" s="88"/>
      <c r="B37" s="177" t="s">
        <v>29</v>
      </c>
      <c r="C37" s="178"/>
      <c r="D37" s="178"/>
      <c r="E37" s="178"/>
      <c r="F37" s="178"/>
      <c r="G37" s="178"/>
      <c r="H37" s="178"/>
      <c r="I37" s="178"/>
      <c r="J37" s="178"/>
      <c r="K37" s="31"/>
      <c r="L37" s="31"/>
      <c r="M37" s="31"/>
      <c r="N37" s="31" t="s">
        <v>21</v>
      </c>
      <c r="O37" s="31" t="s">
        <v>21</v>
      </c>
      <c r="P37" s="31" t="s">
        <v>21</v>
      </c>
      <c r="Q37" s="31" t="s">
        <v>21</v>
      </c>
      <c r="R37" s="31" t="s">
        <v>21</v>
      </c>
      <c r="S37" s="31" t="s">
        <v>21</v>
      </c>
      <c r="T37" s="31" t="s">
        <v>21</v>
      </c>
      <c r="U37" s="69">
        <f>SUM(K37:T37)</f>
        <v>0</v>
      </c>
      <c r="V37" s="70" t="e">
        <f>U37/U33</f>
        <v>#DIV/0!</v>
      </c>
      <c r="W37" s="58"/>
      <c r="X37" s="59"/>
    </row>
    <row r="38" spans="1:24" ht="15.75" thickBot="1" x14ac:dyDescent="0.3">
      <c r="A38" s="89"/>
      <c r="B38" s="71"/>
      <c r="C38" s="71"/>
      <c r="D38" s="71"/>
      <c r="E38" s="71"/>
      <c r="F38" s="72"/>
      <c r="G38" s="72"/>
      <c r="H38" s="51"/>
      <c r="I38" s="43"/>
      <c r="J38" s="72"/>
      <c r="K38" s="72"/>
      <c r="L38" s="72"/>
      <c r="M38" s="72"/>
      <c r="N38" s="46"/>
      <c r="O38" s="46"/>
      <c r="P38" s="72"/>
      <c r="Q38" s="72"/>
      <c r="R38" s="72"/>
      <c r="S38" s="72"/>
      <c r="T38" s="51"/>
      <c r="U38" s="73"/>
      <c r="V38" s="51"/>
      <c r="W38" s="51"/>
      <c r="X38" s="52"/>
    </row>
    <row r="39" spans="1:24" ht="18.75" thickBot="1" x14ac:dyDescent="0.3">
      <c r="A39" s="90"/>
      <c r="B39" s="179" t="s">
        <v>30</v>
      </c>
      <c r="C39" s="180"/>
      <c r="D39" s="180"/>
      <c r="E39" s="180"/>
      <c r="F39" s="180"/>
      <c r="G39" s="180"/>
      <c r="H39" s="181"/>
      <c r="I39" s="182">
        <f>Jaarplanning!L39</f>
        <v>304</v>
      </c>
      <c r="J39" s="183"/>
      <c r="K39" s="75"/>
      <c r="L39" s="179" t="s">
        <v>31</v>
      </c>
      <c r="M39" s="180"/>
      <c r="N39" s="180"/>
      <c r="O39" s="180"/>
      <c r="P39" s="180"/>
      <c r="Q39" s="181"/>
      <c r="R39" s="182">
        <f>'Week 1 tm 10'!U33+'Week 11 tm 20'!U33+U33</f>
        <v>0</v>
      </c>
      <c r="S39" s="183"/>
      <c r="T39" s="76"/>
      <c r="U39" s="94" t="s">
        <v>32</v>
      </c>
      <c r="V39" s="77">
        <f>R39-I39</f>
        <v>-304</v>
      </c>
      <c r="W39" s="58"/>
      <c r="X39" s="59"/>
    </row>
    <row r="40" spans="1:24" ht="15.75" thickBot="1" x14ac:dyDescent="0.3">
      <c r="A40" s="91"/>
      <c r="B40" s="79"/>
      <c r="C40" s="79"/>
      <c r="D40" s="79"/>
      <c r="E40" s="79"/>
      <c r="F40" s="79"/>
      <c r="G40" s="79"/>
      <c r="H40" s="79"/>
      <c r="I40" s="79"/>
      <c r="J40" s="79"/>
      <c r="K40" s="80"/>
      <c r="L40" s="79"/>
      <c r="M40" s="79"/>
      <c r="N40" s="79"/>
      <c r="O40" s="79"/>
      <c r="P40" s="79"/>
      <c r="Q40" s="79"/>
      <c r="R40" s="79"/>
      <c r="S40" s="79"/>
      <c r="T40" s="72"/>
      <c r="U40" s="79"/>
      <c r="V40" s="79"/>
      <c r="W40" s="51"/>
      <c r="X40" s="52"/>
    </row>
    <row r="41" spans="1:24" x14ac:dyDescent="0.25">
      <c r="A41" s="200" t="s">
        <v>33</v>
      </c>
      <c r="B41" s="185"/>
      <c r="C41" s="185"/>
      <c r="D41" s="185"/>
      <c r="E41" s="185"/>
      <c r="F41" s="186"/>
      <c r="G41" s="190"/>
      <c r="H41" s="191"/>
      <c r="I41" s="191"/>
      <c r="J41" s="191"/>
      <c r="K41" s="191"/>
      <c r="L41" s="191"/>
      <c r="M41" s="191"/>
      <c r="N41" s="191"/>
      <c r="O41" s="191"/>
      <c r="P41" s="191"/>
      <c r="Q41" s="191"/>
      <c r="R41" s="191"/>
      <c r="S41" s="191"/>
      <c r="T41" s="191"/>
      <c r="U41" s="191"/>
      <c r="V41" s="191"/>
      <c r="W41" s="191"/>
      <c r="X41" s="192"/>
    </row>
    <row r="42" spans="1:24" ht="49.9" customHeight="1" thickBot="1" x14ac:dyDescent="0.3">
      <c r="A42" s="221"/>
      <c r="B42" s="188"/>
      <c r="C42" s="188"/>
      <c r="D42" s="188"/>
      <c r="E42" s="188"/>
      <c r="F42" s="189"/>
      <c r="G42" s="193"/>
      <c r="H42" s="194"/>
      <c r="I42" s="194"/>
      <c r="J42" s="194"/>
      <c r="K42" s="194"/>
      <c r="L42" s="194"/>
      <c r="M42" s="194"/>
      <c r="N42" s="194"/>
      <c r="O42" s="194"/>
      <c r="P42" s="194"/>
      <c r="Q42" s="194"/>
      <c r="R42" s="194"/>
      <c r="S42" s="194"/>
      <c r="T42" s="194"/>
      <c r="U42" s="194"/>
      <c r="V42" s="194"/>
      <c r="W42" s="194"/>
      <c r="X42" s="195"/>
    </row>
    <row r="43" spans="1:24" x14ac:dyDescent="0.25">
      <c r="A43" s="200" t="s">
        <v>34</v>
      </c>
      <c r="B43" s="185"/>
      <c r="C43" s="185"/>
      <c r="D43" s="185"/>
      <c r="E43" s="185"/>
      <c r="F43" s="186"/>
      <c r="G43" s="196"/>
      <c r="H43" s="197"/>
      <c r="I43" s="197"/>
      <c r="J43" s="197"/>
      <c r="K43" s="200" t="s">
        <v>35</v>
      </c>
      <c r="L43" s="201"/>
      <c r="M43" s="201"/>
      <c r="N43" s="201"/>
      <c r="O43" s="204"/>
      <c r="P43" s="205"/>
      <c r="Q43" s="205"/>
      <c r="R43" s="205"/>
      <c r="S43" s="206"/>
      <c r="T43" s="222" t="s">
        <v>36</v>
      </c>
      <c r="U43" s="223"/>
      <c r="V43" s="173"/>
      <c r="W43" s="173"/>
      <c r="X43" s="174"/>
    </row>
    <row r="44" spans="1:24" ht="30" customHeight="1" thickBot="1" x14ac:dyDescent="0.3">
      <c r="A44" s="221"/>
      <c r="B44" s="188"/>
      <c r="C44" s="188"/>
      <c r="D44" s="188"/>
      <c r="E44" s="188"/>
      <c r="F44" s="189"/>
      <c r="G44" s="198"/>
      <c r="H44" s="199"/>
      <c r="I44" s="199"/>
      <c r="J44" s="199"/>
      <c r="K44" s="202"/>
      <c r="L44" s="203"/>
      <c r="M44" s="203"/>
      <c r="N44" s="203"/>
      <c r="O44" s="207"/>
      <c r="P44" s="208"/>
      <c r="Q44" s="208"/>
      <c r="R44" s="208"/>
      <c r="S44" s="209"/>
      <c r="T44" s="224"/>
      <c r="U44" s="225"/>
      <c r="V44" s="175"/>
      <c r="W44" s="175"/>
      <c r="X44" s="176"/>
    </row>
  </sheetData>
  <sheetProtection password="CCFC" sheet="1" objects="1" scenarios="1"/>
  <mergeCells count="49">
    <mergeCell ref="E4:J4"/>
    <mergeCell ref="Q4:V4"/>
    <mergeCell ref="E6:J6"/>
    <mergeCell ref="Q6:V6"/>
    <mergeCell ref="Q1:X1"/>
    <mergeCell ref="U2:X2"/>
    <mergeCell ref="B2:T2"/>
    <mergeCell ref="K43:N44"/>
    <mergeCell ref="O43:S44"/>
    <mergeCell ref="T43:U44"/>
    <mergeCell ref="B24:J24"/>
    <mergeCell ref="B8:J9"/>
    <mergeCell ref="U8:V8"/>
    <mergeCell ref="B10:T10"/>
    <mergeCell ref="B11:J11"/>
    <mergeCell ref="B17:J17"/>
    <mergeCell ref="B12:J12"/>
    <mergeCell ref="B13:J13"/>
    <mergeCell ref="B14:J14"/>
    <mergeCell ref="B15:J15"/>
    <mergeCell ref="B16:J16"/>
    <mergeCell ref="B18:T18"/>
    <mergeCell ref="A41:F42"/>
    <mergeCell ref="G41:X42"/>
    <mergeCell ref="B29:T29"/>
    <mergeCell ref="B30:J30"/>
    <mergeCell ref="V43:X44"/>
    <mergeCell ref="B33:J33"/>
    <mergeCell ref="B36:V36"/>
    <mergeCell ref="B37:J37"/>
    <mergeCell ref="B39:H39"/>
    <mergeCell ref="I39:J39"/>
    <mergeCell ref="L39:Q39"/>
    <mergeCell ref="R39:S39"/>
    <mergeCell ref="B35:J35"/>
    <mergeCell ref="B34:T34"/>
    <mergeCell ref="A43:F44"/>
    <mergeCell ref="G43:J44"/>
    <mergeCell ref="B25:T25"/>
    <mergeCell ref="B26:J26"/>
    <mergeCell ref="B31:J31"/>
    <mergeCell ref="B32:J32"/>
    <mergeCell ref="B19:J19"/>
    <mergeCell ref="B20:J20"/>
    <mergeCell ref="B21:J21"/>
    <mergeCell ref="B22:J22"/>
    <mergeCell ref="B23:J23"/>
    <mergeCell ref="B27:J27"/>
    <mergeCell ref="B28:J28"/>
  </mergeCells>
  <pageMargins left="0" right="0.23622047244094491" top="0" bottom="0" header="0.31496062992125984" footer="0.31496062992125984"/>
  <pageSetup paperSize="9" scale="4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pageSetUpPr fitToPage="1"/>
  </sheetPr>
  <dimension ref="A1:Y44"/>
  <sheetViews>
    <sheetView topLeftCell="A31" zoomScaleNormal="100" workbookViewId="0">
      <selection activeCell="A33" sqref="A33:XFD39"/>
    </sheetView>
  </sheetViews>
  <sheetFormatPr defaultColWidth="8.85546875" defaultRowHeight="15" x14ac:dyDescent="0.25"/>
  <cols>
    <col min="1" max="9" width="5.7109375" style="36" customWidth="1"/>
    <col min="10" max="10" width="15.7109375" style="36" customWidth="1"/>
    <col min="11" max="21" width="5.7109375" style="36" customWidth="1"/>
    <col min="22" max="23" width="10.7109375" style="36" customWidth="1"/>
    <col min="24" max="25" width="3.7109375" style="36" customWidth="1"/>
    <col min="26" max="16384" width="8.85546875" style="36"/>
  </cols>
  <sheetData>
    <row r="1" spans="1:25" ht="21" customHeight="1" x14ac:dyDescent="0.3">
      <c r="A1" s="81"/>
      <c r="B1" s="82" t="str">
        <f>Jaarplanning!B1</f>
        <v>Natuur en groene ruimte 3</v>
      </c>
      <c r="C1" s="83"/>
      <c r="D1" s="83"/>
      <c r="E1" s="83"/>
      <c r="F1" s="83"/>
      <c r="G1" s="83"/>
      <c r="H1" s="83"/>
      <c r="I1" s="83"/>
      <c r="J1" s="83"/>
      <c r="K1" s="83"/>
      <c r="L1" s="84"/>
      <c r="M1" s="83"/>
      <c r="N1" s="83"/>
      <c r="O1" s="83"/>
      <c r="P1" s="83"/>
      <c r="Q1" s="226" t="str">
        <f>Jaarplanning!$C$5</f>
        <v>BPV jaarplanning 2014 - 2015</v>
      </c>
      <c r="R1" s="226"/>
      <c r="S1" s="226"/>
      <c r="T1" s="226"/>
      <c r="U1" s="226"/>
      <c r="V1" s="226"/>
      <c r="W1" s="226"/>
      <c r="X1" s="226"/>
      <c r="Y1" s="227"/>
    </row>
    <row r="2" spans="1:25" ht="21" customHeight="1" x14ac:dyDescent="0.3">
      <c r="A2" s="85"/>
      <c r="B2" s="158" t="str">
        <f>Jaarplanning!$B$2</f>
        <v>Vakbekwaam medewerker groenvoorziening</v>
      </c>
      <c r="C2" s="158"/>
      <c r="D2" s="158"/>
      <c r="E2" s="158"/>
      <c r="F2" s="158"/>
      <c r="G2" s="158"/>
      <c r="H2" s="158"/>
      <c r="I2" s="158"/>
      <c r="J2" s="158"/>
      <c r="K2" s="158"/>
      <c r="L2" s="158"/>
      <c r="M2" s="158"/>
      <c r="N2" s="158"/>
      <c r="O2" s="158"/>
      <c r="P2" s="158"/>
      <c r="Q2" s="158"/>
      <c r="R2" s="158"/>
      <c r="S2" s="158"/>
      <c r="T2" s="158"/>
      <c r="U2" s="159" t="str">
        <f>Jaarplanning!$I$1</f>
        <v>Crebo: 97252</v>
      </c>
      <c r="V2" s="159"/>
      <c r="W2" s="159"/>
      <c r="X2" s="159"/>
      <c r="Y2" s="160"/>
    </row>
    <row r="3" spans="1:25" ht="7.9" customHeight="1" thickBot="1" x14ac:dyDescent="0.35">
      <c r="A3" s="86"/>
      <c r="B3" s="39"/>
      <c r="C3" s="39"/>
      <c r="D3" s="39"/>
      <c r="E3" s="39"/>
      <c r="F3" s="39"/>
      <c r="G3" s="39"/>
      <c r="H3" s="39"/>
      <c r="I3" s="39"/>
      <c r="J3" s="39"/>
      <c r="K3" s="39"/>
      <c r="L3" s="39"/>
      <c r="M3" s="39"/>
      <c r="N3" s="39"/>
      <c r="O3" s="39"/>
      <c r="P3" s="39"/>
      <c r="Q3" s="39"/>
      <c r="R3" s="39"/>
      <c r="S3" s="39"/>
      <c r="T3" s="39"/>
      <c r="U3" s="39"/>
      <c r="V3" s="39"/>
      <c r="W3" s="39"/>
      <c r="X3" s="39"/>
      <c r="Y3" s="40"/>
    </row>
    <row r="4" spans="1:25" ht="16.899999999999999" thickBot="1" x14ac:dyDescent="0.35">
      <c r="A4" s="87"/>
      <c r="B4" s="42" t="s">
        <v>22</v>
      </c>
      <c r="C4" s="43"/>
      <c r="D4" s="43"/>
      <c r="E4" s="231">
        <f>'Week 1 tm 10'!E4:J4</f>
        <v>0</v>
      </c>
      <c r="F4" s="232"/>
      <c r="G4" s="232"/>
      <c r="H4" s="232"/>
      <c r="I4" s="232"/>
      <c r="J4" s="233"/>
      <c r="K4" s="43"/>
      <c r="L4" s="42" t="s">
        <v>37</v>
      </c>
      <c r="M4" s="44"/>
      <c r="N4" s="45"/>
      <c r="O4" s="46"/>
      <c r="P4" s="46"/>
      <c r="Q4" s="231">
        <f>'Week 1 tm 10'!Q4:V4</f>
        <v>0</v>
      </c>
      <c r="R4" s="232"/>
      <c r="S4" s="232"/>
      <c r="T4" s="232"/>
      <c r="U4" s="232"/>
      <c r="V4" s="232"/>
      <c r="W4" s="233"/>
      <c r="X4" s="44"/>
      <c r="Y4" s="47"/>
    </row>
    <row r="5" spans="1:25" ht="7.9" customHeight="1" thickBot="1" x14ac:dyDescent="0.35">
      <c r="A5" s="87"/>
      <c r="B5" s="44"/>
      <c r="C5" s="44"/>
      <c r="D5" s="44"/>
      <c r="E5" s="44"/>
      <c r="F5" s="44"/>
      <c r="G5" s="44"/>
      <c r="H5" s="44"/>
      <c r="I5" s="44"/>
      <c r="J5" s="44"/>
      <c r="K5" s="44"/>
      <c r="L5" s="44"/>
      <c r="M5" s="44"/>
      <c r="N5" s="44"/>
      <c r="O5" s="44"/>
      <c r="P5" s="44"/>
      <c r="Q5" s="44"/>
      <c r="R5" s="44"/>
      <c r="S5" s="44"/>
      <c r="T5" s="44"/>
      <c r="U5" s="44"/>
      <c r="V5" s="44"/>
      <c r="W5" s="44"/>
      <c r="X5" s="44"/>
      <c r="Y5" s="47"/>
    </row>
    <row r="6" spans="1:25" ht="16.899999999999999" thickBot="1" x14ac:dyDescent="0.35">
      <c r="A6" s="87"/>
      <c r="B6" s="42" t="s">
        <v>39</v>
      </c>
      <c r="C6" s="44"/>
      <c r="D6" s="44"/>
      <c r="E6" s="234" t="str">
        <f>'Week 1 tm 10'!E6:J6</f>
        <v>C. ter Steege</v>
      </c>
      <c r="F6" s="235"/>
      <c r="G6" s="235"/>
      <c r="H6" s="235"/>
      <c r="I6" s="235"/>
      <c r="J6" s="236"/>
      <c r="K6" s="44"/>
      <c r="L6" s="42" t="s">
        <v>38</v>
      </c>
      <c r="M6" s="44"/>
      <c r="N6" s="45"/>
      <c r="O6" s="44"/>
      <c r="P6" s="44"/>
      <c r="Q6" s="237">
        <f>'Week 1 tm 10'!Q6:V6</f>
        <v>0</v>
      </c>
      <c r="R6" s="238"/>
      <c r="S6" s="238"/>
      <c r="T6" s="238"/>
      <c r="U6" s="238"/>
      <c r="V6" s="238"/>
      <c r="W6" s="239"/>
      <c r="X6" s="44"/>
      <c r="Y6" s="47"/>
    </row>
    <row r="7" spans="1:25" ht="7.9" customHeight="1" thickBot="1" x14ac:dyDescent="0.35">
      <c r="A7" s="87"/>
      <c r="B7" s="49"/>
      <c r="C7" s="44"/>
      <c r="D7" s="44"/>
      <c r="E7" s="49"/>
      <c r="F7" s="49"/>
      <c r="G7" s="49"/>
      <c r="H7" s="49"/>
      <c r="I7" s="49"/>
      <c r="J7" s="49"/>
      <c r="K7" s="44"/>
      <c r="L7" s="44"/>
      <c r="M7" s="44"/>
      <c r="N7" s="49"/>
      <c r="O7" s="44"/>
      <c r="P7" s="44"/>
      <c r="Q7" s="44"/>
      <c r="R7" s="44"/>
      <c r="S7" s="44"/>
      <c r="T7" s="44"/>
      <c r="U7" s="44"/>
      <c r="V7" s="44"/>
      <c r="W7" s="44"/>
      <c r="X7" s="44"/>
      <c r="Y7" s="47"/>
    </row>
    <row r="8" spans="1:25" ht="28.15" customHeight="1" thickBot="1" x14ac:dyDescent="0.3">
      <c r="A8" s="88"/>
      <c r="B8" s="161" t="s">
        <v>23</v>
      </c>
      <c r="C8" s="162"/>
      <c r="D8" s="162"/>
      <c r="E8" s="162"/>
      <c r="F8" s="162"/>
      <c r="G8" s="162"/>
      <c r="H8" s="162"/>
      <c r="I8" s="162"/>
      <c r="J8" s="163"/>
      <c r="K8" s="95">
        <f>Jaarplanning!B41</f>
        <v>42065</v>
      </c>
      <c r="L8" s="95">
        <f>K8+7</f>
        <v>42072</v>
      </c>
      <c r="M8" s="95">
        <f t="shared" ref="M8:T8" si="0">L8+7</f>
        <v>42079</v>
      </c>
      <c r="N8" s="95">
        <f t="shared" si="0"/>
        <v>42086</v>
      </c>
      <c r="O8" s="95">
        <f t="shared" si="0"/>
        <v>42093</v>
      </c>
      <c r="P8" s="95">
        <f t="shared" si="0"/>
        <v>42100</v>
      </c>
      <c r="Q8" s="95">
        <f t="shared" si="0"/>
        <v>42107</v>
      </c>
      <c r="R8" s="95">
        <f t="shared" si="0"/>
        <v>42114</v>
      </c>
      <c r="S8" s="95">
        <f t="shared" si="0"/>
        <v>42121</v>
      </c>
      <c r="T8" s="95">
        <f t="shared" si="0"/>
        <v>42128</v>
      </c>
      <c r="U8" s="95">
        <f>T8+7</f>
        <v>42135</v>
      </c>
      <c r="V8" s="167" t="s">
        <v>24</v>
      </c>
      <c r="W8" s="168"/>
      <c r="X8" s="51"/>
      <c r="Y8" s="52"/>
    </row>
    <row r="9" spans="1:25" ht="18.75" thickBot="1" x14ac:dyDescent="0.3">
      <c r="A9" s="88"/>
      <c r="B9" s="164"/>
      <c r="C9" s="165"/>
      <c r="D9" s="165"/>
      <c r="E9" s="165"/>
      <c r="F9" s="165"/>
      <c r="G9" s="165"/>
      <c r="H9" s="165"/>
      <c r="I9" s="165"/>
      <c r="J9" s="166"/>
      <c r="K9" s="53">
        <f>Jaarplanning!A41</f>
        <v>10</v>
      </c>
      <c r="L9" s="53">
        <f>K9+1</f>
        <v>11</v>
      </c>
      <c r="M9" s="53">
        <f t="shared" ref="M9:T9" si="1">L9+1</f>
        <v>12</v>
      </c>
      <c r="N9" s="53">
        <f t="shared" si="1"/>
        <v>13</v>
      </c>
      <c r="O9" s="53">
        <f t="shared" si="1"/>
        <v>14</v>
      </c>
      <c r="P9" s="53">
        <f t="shared" si="1"/>
        <v>15</v>
      </c>
      <c r="Q9" s="53">
        <f t="shared" si="1"/>
        <v>16</v>
      </c>
      <c r="R9" s="53">
        <f t="shared" si="1"/>
        <v>17</v>
      </c>
      <c r="S9" s="53">
        <f t="shared" si="1"/>
        <v>18</v>
      </c>
      <c r="T9" s="53">
        <f t="shared" si="1"/>
        <v>19</v>
      </c>
      <c r="U9" s="53">
        <f>T9+1</f>
        <v>20</v>
      </c>
      <c r="V9" s="54" t="s">
        <v>25</v>
      </c>
      <c r="W9" s="55" t="s">
        <v>26</v>
      </c>
      <c r="X9" s="51"/>
      <c r="Y9" s="52"/>
    </row>
    <row r="10" spans="1:25" ht="24.95" customHeight="1" thickBot="1" x14ac:dyDescent="0.3">
      <c r="A10" s="88"/>
      <c r="B10" s="169" t="str">
        <f>'Week 1 tm 10'!B10:T10</f>
        <v>1 Voert aanlegwerkzaamheden uit in natuur en leefomgeving</v>
      </c>
      <c r="C10" s="170"/>
      <c r="D10" s="170"/>
      <c r="E10" s="170"/>
      <c r="F10" s="170"/>
      <c r="G10" s="170"/>
      <c r="H10" s="170"/>
      <c r="I10" s="170"/>
      <c r="J10" s="170"/>
      <c r="K10" s="171"/>
      <c r="L10" s="171"/>
      <c r="M10" s="171"/>
      <c r="N10" s="171"/>
      <c r="O10" s="171"/>
      <c r="P10" s="171"/>
      <c r="Q10" s="171"/>
      <c r="R10" s="171"/>
      <c r="S10" s="171"/>
      <c r="T10" s="171"/>
      <c r="U10" s="171"/>
      <c r="V10" s="56">
        <f>SUM(V11:V17)</f>
        <v>0</v>
      </c>
      <c r="W10" s="57" t="e">
        <f>V10/V33</f>
        <v>#DIV/0!</v>
      </c>
      <c r="X10" s="58"/>
      <c r="Y10" s="59"/>
    </row>
    <row r="11" spans="1:25" ht="24.95" customHeight="1" thickBot="1" x14ac:dyDescent="0.3">
      <c r="A11" s="88"/>
      <c r="B11" s="245" t="str">
        <f>'Week 1 tm 10'!B11:J11</f>
        <v>1.1 Maakt het terrein klaar voor aanlegwerkzaamheden</v>
      </c>
      <c r="C11" s="246"/>
      <c r="D11" s="246"/>
      <c r="E11" s="246"/>
      <c r="F11" s="246"/>
      <c r="G11" s="246"/>
      <c r="H11" s="246"/>
      <c r="I11" s="246"/>
      <c r="J11" s="247"/>
      <c r="K11" s="30"/>
      <c r="L11" s="30"/>
      <c r="M11" s="30"/>
      <c r="N11" s="30" t="s">
        <v>21</v>
      </c>
      <c r="O11" s="30" t="s">
        <v>21</v>
      </c>
      <c r="P11" s="30" t="s">
        <v>21</v>
      </c>
      <c r="Q11" s="30" t="s">
        <v>21</v>
      </c>
      <c r="R11" s="30" t="s">
        <v>21</v>
      </c>
      <c r="S11" s="30" t="s">
        <v>21</v>
      </c>
      <c r="T11" s="30"/>
      <c r="U11" s="30" t="s">
        <v>21</v>
      </c>
      <c r="V11" s="60">
        <f t="shared" ref="V11:V17" si="2">SUM(K11:U11)</f>
        <v>0</v>
      </c>
      <c r="W11" s="61"/>
      <c r="X11" s="58"/>
      <c r="Y11" s="59"/>
    </row>
    <row r="12" spans="1:25" ht="24.95" customHeight="1" thickBot="1" x14ac:dyDescent="0.3">
      <c r="A12" s="88"/>
      <c r="B12" s="245" t="str">
        <f>'Week 1 tm 10'!B12:J12</f>
        <v>1.2 Voert grondverzet uit</v>
      </c>
      <c r="C12" s="246"/>
      <c r="D12" s="246"/>
      <c r="E12" s="246"/>
      <c r="F12" s="246"/>
      <c r="G12" s="246"/>
      <c r="H12" s="246"/>
      <c r="I12" s="246"/>
      <c r="J12" s="247"/>
      <c r="K12" s="28"/>
      <c r="L12" s="28"/>
      <c r="M12" s="28"/>
      <c r="N12" s="28"/>
      <c r="O12" s="28"/>
      <c r="P12" s="28"/>
      <c r="Q12" s="28"/>
      <c r="R12" s="28"/>
      <c r="S12" s="28"/>
      <c r="T12" s="28"/>
      <c r="U12" s="28"/>
      <c r="V12" s="62">
        <f t="shared" si="2"/>
        <v>0</v>
      </c>
      <c r="W12" s="63"/>
      <c r="X12" s="58"/>
      <c r="Y12" s="59"/>
    </row>
    <row r="13" spans="1:25" ht="24.95" customHeight="1" thickBot="1" x14ac:dyDescent="0.3">
      <c r="A13" s="88"/>
      <c r="B13" s="245" t="str">
        <f>'Week 1 tm 10'!B13:J13</f>
        <v>1.4 Legt water(partijen) aan</v>
      </c>
      <c r="C13" s="246"/>
      <c r="D13" s="246"/>
      <c r="E13" s="246"/>
      <c r="F13" s="246"/>
      <c r="G13" s="246"/>
      <c r="H13" s="246"/>
      <c r="I13" s="246"/>
      <c r="J13" s="247"/>
      <c r="K13" s="28"/>
      <c r="L13" s="28"/>
      <c r="M13" s="28"/>
      <c r="N13" s="28"/>
      <c r="O13" s="28"/>
      <c r="P13" s="28"/>
      <c r="Q13" s="28"/>
      <c r="R13" s="28"/>
      <c r="S13" s="28"/>
      <c r="T13" s="28"/>
      <c r="U13" s="28"/>
      <c r="V13" s="62">
        <f t="shared" si="2"/>
        <v>0</v>
      </c>
      <c r="W13" s="63"/>
      <c r="X13" s="58"/>
      <c r="Y13" s="59"/>
    </row>
    <row r="14" spans="1:25" ht="24.95" customHeight="1" thickBot="1" x14ac:dyDescent="0.3">
      <c r="A14" s="88"/>
      <c r="B14" s="245" t="str">
        <f>'Week 1 tm 10'!B14:J14</f>
        <v>1.5 Brengt verhardingen aan</v>
      </c>
      <c r="C14" s="246"/>
      <c r="D14" s="246"/>
      <c r="E14" s="246"/>
      <c r="F14" s="246"/>
      <c r="G14" s="246"/>
      <c r="H14" s="246"/>
      <c r="I14" s="246"/>
      <c r="J14" s="247"/>
      <c r="K14" s="28"/>
      <c r="L14" s="28"/>
      <c r="M14" s="28"/>
      <c r="N14" s="28"/>
      <c r="O14" s="28"/>
      <c r="P14" s="28"/>
      <c r="Q14" s="28"/>
      <c r="R14" s="28"/>
      <c r="S14" s="28"/>
      <c r="T14" s="28"/>
      <c r="U14" s="28"/>
      <c r="V14" s="62">
        <f t="shared" si="2"/>
        <v>0</v>
      </c>
      <c r="W14" s="63"/>
      <c r="X14" s="58"/>
      <c r="Y14" s="59"/>
    </row>
    <row r="15" spans="1:25" ht="24.95" customHeight="1" thickBot="1" x14ac:dyDescent="0.3">
      <c r="A15" s="88"/>
      <c r="B15" s="245" t="str">
        <f>'Week 1 tm 10'!B15:J15</f>
        <v>1.6 Plaatst bouwkundige elementen</v>
      </c>
      <c r="C15" s="246"/>
      <c r="D15" s="246"/>
      <c r="E15" s="246"/>
      <c r="F15" s="246"/>
      <c r="G15" s="246"/>
      <c r="H15" s="246"/>
      <c r="I15" s="246"/>
      <c r="J15" s="247"/>
      <c r="K15" s="28"/>
      <c r="L15" s="28"/>
      <c r="M15" s="28"/>
      <c r="N15" s="28"/>
      <c r="O15" s="28"/>
      <c r="P15" s="28"/>
      <c r="Q15" s="28"/>
      <c r="R15" s="28"/>
      <c r="S15" s="28"/>
      <c r="T15" s="28"/>
      <c r="U15" s="28"/>
      <c r="V15" s="62">
        <f t="shared" si="2"/>
        <v>0</v>
      </c>
      <c r="W15" s="63"/>
      <c r="X15" s="58"/>
      <c r="Y15" s="59"/>
    </row>
    <row r="16" spans="1:25" ht="24.95" customHeight="1" thickBot="1" x14ac:dyDescent="0.3">
      <c r="A16" s="88"/>
      <c r="B16" s="245" t="str">
        <f>'Week 1 tm 10'!B16:J16</f>
        <v>1.8 Legt groen aan</v>
      </c>
      <c r="C16" s="246"/>
      <c r="D16" s="246"/>
      <c r="E16" s="246"/>
      <c r="F16" s="246"/>
      <c r="G16" s="246"/>
      <c r="H16" s="246"/>
      <c r="I16" s="246"/>
      <c r="J16" s="247"/>
      <c r="K16" s="28"/>
      <c r="L16" s="28"/>
      <c r="M16" s="28"/>
      <c r="N16" s="28"/>
      <c r="O16" s="28"/>
      <c r="P16" s="28"/>
      <c r="Q16" s="28"/>
      <c r="R16" s="28"/>
      <c r="S16" s="28"/>
      <c r="T16" s="28"/>
      <c r="U16" s="28"/>
      <c r="V16" s="62">
        <f t="shared" si="2"/>
        <v>0</v>
      </c>
      <c r="W16" s="63"/>
      <c r="X16" s="58"/>
      <c r="Y16" s="59"/>
    </row>
    <row r="17" spans="1:25" ht="24.95" customHeight="1" thickBot="1" x14ac:dyDescent="0.3">
      <c r="A17" s="88"/>
      <c r="B17" s="245" t="str">
        <f>'Week 1 tm 10'!B17:J17</f>
        <v>1.9 Rondt de aanlegwerkzaamheden af</v>
      </c>
      <c r="C17" s="246"/>
      <c r="D17" s="246"/>
      <c r="E17" s="246"/>
      <c r="F17" s="246"/>
      <c r="G17" s="246"/>
      <c r="H17" s="246"/>
      <c r="I17" s="246"/>
      <c r="J17" s="247"/>
      <c r="K17" s="28"/>
      <c r="L17" s="28"/>
      <c r="M17" s="28"/>
      <c r="N17" s="28"/>
      <c r="O17" s="28" t="s">
        <v>21</v>
      </c>
      <c r="P17" s="28"/>
      <c r="Q17" s="28"/>
      <c r="R17" s="28"/>
      <c r="S17" s="28"/>
      <c r="T17" s="28"/>
      <c r="U17" s="28"/>
      <c r="V17" s="62">
        <f t="shared" si="2"/>
        <v>0</v>
      </c>
      <c r="W17" s="63"/>
      <c r="X17" s="58"/>
      <c r="Y17" s="59"/>
    </row>
    <row r="18" spans="1:25" ht="24.95" customHeight="1" thickBot="1" x14ac:dyDescent="0.3">
      <c r="A18" s="88"/>
      <c r="B18" s="220" t="str">
        <f>'Week 1 tm 10'!B18:T18</f>
        <v>2 Voert onderhoudswerkzaamheden uit in natuur en leefomgeving</v>
      </c>
      <c r="C18" s="220"/>
      <c r="D18" s="220"/>
      <c r="E18" s="220"/>
      <c r="F18" s="220"/>
      <c r="G18" s="220"/>
      <c r="H18" s="220"/>
      <c r="I18" s="220"/>
      <c r="J18" s="220"/>
      <c r="K18" s="171"/>
      <c r="L18" s="171"/>
      <c r="M18" s="171"/>
      <c r="N18" s="171"/>
      <c r="O18" s="171"/>
      <c r="P18" s="171"/>
      <c r="Q18" s="171"/>
      <c r="R18" s="171"/>
      <c r="S18" s="171"/>
      <c r="T18" s="171"/>
      <c r="U18" s="171"/>
      <c r="V18" s="56">
        <f>SUM(V19:V24)</f>
        <v>0</v>
      </c>
      <c r="W18" s="57" t="e">
        <f>V18/V33</f>
        <v>#DIV/0!</v>
      </c>
      <c r="X18" s="58"/>
      <c r="Y18" s="59"/>
    </row>
    <row r="19" spans="1:25" ht="24.95" customHeight="1" thickBot="1" x14ac:dyDescent="0.3">
      <c r="A19" s="88"/>
      <c r="B19" s="147" t="str">
        <f>'Week 1 tm 10'!B19:J19</f>
        <v>2.1 Voert bodemverbetering uit</v>
      </c>
      <c r="C19" s="148"/>
      <c r="D19" s="148"/>
      <c r="E19" s="148"/>
      <c r="F19" s="148"/>
      <c r="G19" s="148"/>
      <c r="H19" s="148"/>
      <c r="I19" s="148"/>
      <c r="J19" s="148"/>
      <c r="K19" s="29"/>
      <c r="L19" s="29"/>
      <c r="M19" s="29"/>
      <c r="N19" s="29"/>
      <c r="O19" s="29" t="s">
        <v>21</v>
      </c>
      <c r="P19" s="29" t="s">
        <v>21</v>
      </c>
      <c r="Q19" s="29" t="s">
        <v>21</v>
      </c>
      <c r="R19" s="29" t="s">
        <v>21</v>
      </c>
      <c r="S19" s="29" t="s">
        <v>21</v>
      </c>
      <c r="T19" s="29" t="s">
        <v>21</v>
      </c>
      <c r="U19" s="29" t="s">
        <v>21</v>
      </c>
      <c r="V19" s="64">
        <f t="shared" ref="V19:V24" si="3">SUM(K19:U19)</f>
        <v>0</v>
      </c>
      <c r="W19" s="63"/>
      <c r="X19" s="51"/>
      <c r="Y19" s="52"/>
    </row>
    <row r="20" spans="1:25" ht="24.95" customHeight="1" thickBot="1" x14ac:dyDescent="0.3">
      <c r="A20" s="88"/>
      <c r="B20" s="228" t="str">
        <f>'Week 1 tm 10'!B20:J20</f>
        <v>2.3 Onderhoudt water(partijen)</v>
      </c>
      <c r="C20" s="172"/>
      <c r="D20" s="172"/>
      <c r="E20" s="172"/>
      <c r="F20" s="172"/>
      <c r="G20" s="172"/>
      <c r="H20" s="172"/>
      <c r="I20" s="172"/>
      <c r="J20" s="172"/>
      <c r="K20" s="27"/>
      <c r="L20" s="27"/>
      <c r="M20" s="27"/>
      <c r="N20" s="27" t="s">
        <v>21</v>
      </c>
      <c r="O20" s="27" t="s">
        <v>21</v>
      </c>
      <c r="P20" s="27" t="s">
        <v>21</v>
      </c>
      <c r="Q20" s="27" t="s">
        <v>21</v>
      </c>
      <c r="R20" s="27" t="s">
        <v>21</v>
      </c>
      <c r="S20" s="27" t="s">
        <v>21</v>
      </c>
      <c r="T20" s="27"/>
      <c r="U20" s="27" t="s">
        <v>21</v>
      </c>
      <c r="V20" s="65">
        <f t="shared" si="3"/>
        <v>0</v>
      </c>
      <c r="W20" s="63"/>
      <c r="X20" s="51"/>
      <c r="Y20" s="52"/>
    </row>
    <row r="21" spans="1:25" ht="24.95" customHeight="1" thickBot="1" x14ac:dyDescent="0.3">
      <c r="A21" s="88"/>
      <c r="B21" s="228" t="str">
        <f>'Week 1 tm 10'!B21:J21</f>
        <v>2.4 Onderhoudt verhardingen</v>
      </c>
      <c r="C21" s="172"/>
      <c r="D21" s="172"/>
      <c r="E21" s="172"/>
      <c r="F21" s="172"/>
      <c r="G21" s="172"/>
      <c r="H21" s="172"/>
      <c r="I21" s="172"/>
      <c r="J21" s="172"/>
      <c r="K21" s="27"/>
      <c r="L21" s="27"/>
      <c r="M21" s="27"/>
      <c r="N21" s="27"/>
      <c r="O21" s="27" t="s">
        <v>21</v>
      </c>
      <c r="P21" s="27" t="s">
        <v>21</v>
      </c>
      <c r="Q21" s="27" t="s">
        <v>21</v>
      </c>
      <c r="R21" s="27" t="s">
        <v>21</v>
      </c>
      <c r="S21" s="27" t="s">
        <v>21</v>
      </c>
      <c r="T21" s="27"/>
      <c r="U21" s="27" t="s">
        <v>21</v>
      </c>
      <c r="V21" s="65">
        <f t="shared" si="3"/>
        <v>0</v>
      </c>
      <c r="W21" s="63"/>
      <c r="X21" s="51"/>
      <c r="Y21" s="52"/>
    </row>
    <row r="22" spans="1:25" ht="24.95" customHeight="1" thickBot="1" x14ac:dyDescent="0.3">
      <c r="A22" s="88"/>
      <c r="B22" s="228" t="str">
        <f>'Week 1 tm 10'!B22:J22</f>
        <v>2.5 Onderhoudt bouwkundige elementen</v>
      </c>
      <c r="C22" s="172"/>
      <c r="D22" s="172"/>
      <c r="E22" s="172"/>
      <c r="F22" s="172"/>
      <c r="G22" s="172"/>
      <c r="H22" s="172"/>
      <c r="I22" s="172"/>
      <c r="J22" s="172"/>
      <c r="K22" s="27"/>
      <c r="L22" s="27"/>
      <c r="M22" s="27"/>
      <c r="N22" s="27" t="s">
        <v>21</v>
      </c>
      <c r="O22" s="27" t="s">
        <v>21</v>
      </c>
      <c r="P22" s="27" t="s">
        <v>21</v>
      </c>
      <c r="Q22" s="27" t="s">
        <v>21</v>
      </c>
      <c r="R22" s="27" t="s">
        <v>21</v>
      </c>
      <c r="S22" s="27" t="s">
        <v>21</v>
      </c>
      <c r="T22" s="27"/>
      <c r="U22" s="27" t="s">
        <v>21</v>
      </c>
      <c r="V22" s="65">
        <f t="shared" si="3"/>
        <v>0</v>
      </c>
      <c r="W22" s="63"/>
      <c r="X22" s="51"/>
      <c r="Y22" s="52"/>
    </row>
    <row r="23" spans="1:25" ht="24.95" customHeight="1" thickBot="1" x14ac:dyDescent="0.3">
      <c r="A23" s="88"/>
      <c r="B23" s="229" t="str">
        <f>'Week 1 tm 10'!B23:J23</f>
        <v>2.7 Onderhoudt groen</v>
      </c>
      <c r="C23" s="230"/>
      <c r="D23" s="230"/>
      <c r="E23" s="230"/>
      <c r="F23" s="230"/>
      <c r="G23" s="230"/>
      <c r="H23" s="230"/>
      <c r="I23" s="230"/>
      <c r="J23" s="230"/>
      <c r="K23" s="27" t="s">
        <v>21</v>
      </c>
      <c r="L23" s="27"/>
      <c r="M23" s="27"/>
      <c r="N23" s="27" t="s">
        <v>21</v>
      </c>
      <c r="O23" s="27" t="s">
        <v>21</v>
      </c>
      <c r="P23" s="27" t="s">
        <v>21</v>
      </c>
      <c r="Q23" s="27" t="s">
        <v>21</v>
      </c>
      <c r="R23" s="27" t="s">
        <v>21</v>
      </c>
      <c r="S23" s="27" t="s">
        <v>21</v>
      </c>
      <c r="T23" s="27"/>
      <c r="U23" s="27" t="s">
        <v>21</v>
      </c>
      <c r="V23" s="65">
        <f t="shared" si="3"/>
        <v>0</v>
      </c>
      <c r="W23" s="63"/>
      <c r="X23" s="51"/>
      <c r="Y23" s="52"/>
    </row>
    <row r="24" spans="1:25" ht="24.95" customHeight="1" thickBot="1" x14ac:dyDescent="0.3">
      <c r="A24" s="88"/>
      <c r="B24" s="228" t="str">
        <f>'Week 1 tm 10'!B24:J24</f>
        <v>2.9 Laat de werkomgeving verzorgd achter</v>
      </c>
      <c r="C24" s="172"/>
      <c r="D24" s="172"/>
      <c r="E24" s="172"/>
      <c r="F24" s="172"/>
      <c r="G24" s="172"/>
      <c r="H24" s="172"/>
      <c r="I24" s="172"/>
      <c r="J24" s="172"/>
      <c r="K24" s="27" t="s">
        <v>21</v>
      </c>
      <c r="L24" s="27" t="s">
        <v>40</v>
      </c>
      <c r="M24" s="27"/>
      <c r="N24" s="27"/>
      <c r="O24" s="27" t="s">
        <v>21</v>
      </c>
      <c r="P24" s="27" t="s">
        <v>21</v>
      </c>
      <c r="Q24" s="27" t="s">
        <v>21</v>
      </c>
      <c r="R24" s="27" t="s">
        <v>21</v>
      </c>
      <c r="S24" s="27" t="s">
        <v>21</v>
      </c>
      <c r="T24" s="27"/>
      <c r="U24" s="27" t="s">
        <v>21</v>
      </c>
      <c r="V24" s="65">
        <f t="shared" si="3"/>
        <v>0</v>
      </c>
      <c r="W24" s="63"/>
      <c r="X24" s="51"/>
      <c r="Y24" s="52"/>
    </row>
    <row r="25" spans="1:25" ht="24.95" customHeight="1" thickBot="1" x14ac:dyDescent="0.3">
      <c r="A25" s="88"/>
      <c r="B25" s="171" t="str">
        <f>'Week 1 tm 10'!B25:T25</f>
        <v>4 Draagt zorg voor publiek en omstanders</v>
      </c>
      <c r="C25" s="171"/>
      <c r="D25" s="171"/>
      <c r="E25" s="171"/>
      <c r="F25" s="171"/>
      <c r="G25" s="171"/>
      <c r="H25" s="171"/>
      <c r="I25" s="171"/>
      <c r="J25" s="171"/>
      <c r="K25" s="171"/>
      <c r="L25" s="171"/>
      <c r="M25" s="171"/>
      <c r="N25" s="171"/>
      <c r="O25" s="171"/>
      <c r="P25" s="171"/>
      <c r="Q25" s="171"/>
      <c r="R25" s="171"/>
      <c r="S25" s="171"/>
      <c r="T25" s="171"/>
      <c r="U25" s="171"/>
      <c r="V25" s="56">
        <f>SUM(V26:V28)</f>
        <v>0</v>
      </c>
      <c r="W25" s="57" t="e">
        <f>(V25/V33)</f>
        <v>#DIV/0!</v>
      </c>
      <c r="X25" s="58"/>
      <c r="Y25" s="59"/>
    </row>
    <row r="26" spans="1:25" ht="24.95" customHeight="1" thickBot="1" x14ac:dyDescent="0.3">
      <c r="A26" s="88"/>
      <c r="B26" s="147" t="str">
        <f>'Week 1 tm 10'!B26:J26</f>
        <v>4.1 Signaleert en handelt klachten af</v>
      </c>
      <c r="C26" s="148"/>
      <c r="D26" s="148"/>
      <c r="E26" s="148"/>
      <c r="F26" s="148"/>
      <c r="G26" s="148"/>
      <c r="H26" s="148"/>
      <c r="I26" s="148"/>
      <c r="J26" s="148"/>
      <c r="K26" s="29"/>
      <c r="L26" s="29"/>
      <c r="M26" s="29"/>
      <c r="N26" s="29"/>
      <c r="O26" s="29" t="s">
        <v>21</v>
      </c>
      <c r="P26" s="29" t="s">
        <v>21</v>
      </c>
      <c r="Q26" s="29"/>
      <c r="R26" s="29"/>
      <c r="S26" s="29"/>
      <c r="T26" s="29"/>
      <c r="U26" s="29"/>
      <c r="V26" s="64">
        <f t="shared" ref="V26:V28" si="4">SUM(K26:U26)</f>
        <v>0</v>
      </c>
      <c r="W26" s="63"/>
      <c r="X26" s="51"/>
      <c r="Y26" s="52"/>
    </row>
    <row r="27" spans="1:25" ht="24.95" customHeight="1" thickBot="1" x14ac:dyDescent="0.3">
      <c r="A27" s="88"/>
      <c r="B27" s="147" t="str">
        <f>'Week 1 tm 10'!B27:J27</f>
        <v>4.2 Onderhoudt contacten met publiek en omstanders</v>
      </c>
      <c r="C27" s="148"/>
      <c r="D27" s="148"/>
      <c r="E27" s="148"/>
      <c r="F27" s="148"/>
      <c r="G27" s="148"/>
      <c r="H27" s="148"/>
      <c r="I27" s="148"/>
      <c r="J27" s="148"/>
      <c r="K27" s="28"/>
      <c r="L27" s="28"/>
      <c r="M27" s="28"/>
      <c r="N27" s="28"/>
      <c r="O27" s="28"/>
      <c r="P27" s="28"/>
      <c r="Q27" s="28"/>
      <c r="R27" s="28"/>
      <c r="S27" s="28"/>
      <c r="T27" s="28"/>
      <c r="U27" s="28"/>
      <c r="V27" s="62">
        <f t="shared" si="4"/>
        <v>0</v>
      </c>
      <c r="W27" s="63"/>
      <c r="X27" s="51"/>
      <c r="Y27" s="52"/>
    </row>
    <row r="28" spans="1:25" ht="24.95" customHeight="1" thickBot="1" x14ac:dyDescent="0.3">
      <c r="A28" s="88"/>
      <c r="B28" s="147" t="str">
        <f>'Week 1 tm 10'!B28:J28</f>
        <v>4.3 Staat publiek te woord</v>
      </c>
      <c r="C28" s="148"/>
      <c r="D28" s="148"/>
      <c r="E28" s="148"/>
      <c r="F28" s="148"/>
      <c r="G28" s="148"/>
      <c r="H28" s="148"/>
      <c r="I28" s="148"/>
      <c r="J28" s="148"/>
      <c r="K28" s="28"/>
      <c r="L28" s="28"/>
      <c r="M28" s="28"/>
      <c r="N28" s="28"/>
      <c r="O28" s="28"/>
      <c r="P28" s="28"/>
      <c r="Q28" s="28"/>
      <c r="R28" s="28"/>
      <c r="S28" s="28"/>
      <c r="T28" s="28"/>
      <c r="U28" s="28"/>
      <c r="V28" s="62">
        <f t="shared" si="4"/>
        <v>0</v>
      </c>
      <c r="W28" s="63"/>
      <c r="X28" s="51"/>
      <c r="Y28" s="52"/>
    </row>
    <row r="29" spans="1:25" ht="24.95" customHeight="1" thickBot="1" x14ac:dyDescent="0.3">
      <c r="A29" s="88"/>
      <c r="B29" s="171" t="str">
        <f>'Week 1 tm 10'!B29:T29</f>
        <v>6 Organiseert en begeleidt werkzaamheden</v>
      </c>
      <c r="C29" s="171"/>
      <c r="D29" s="171"/>
      <c r="E29" s="171"/>
      <c r="F29" s="171"/>
      <c r="G29" s="171"/>
      <c r="H29" s="171"/>
      <c r="I29" s="171"/>
      <c r="J29" s="171"/>
      <c r="K29" s="171"/>
      <c r="L29" s="171"/>
      <c r="M29" s="171"/>
      <c r="N29" s="171"/>
      <c r="O29" s="171"/>
      <c r="P29" s="171"/>
      <c r="Q29" s="171"/>
      <c r="R29" s="171"/>
      <c r="S29" s="171"/>
      <c r="T29" s="171"/>
      <c r="U29" s="171"/>
      <c r="V29" s="56">
        <f>SUM(V30:V32)</f>
        <v>0</v>
      </c>
      <c r="W29" s="57" t="e">
        <f>(V29/V33)</f>
        <v>#DIV/0!</v>
      </c>
      <c r="X29" s="58"/>
      <c r="Y29" s="59"/>
    </row>
    <row r="30" spans="1:25" ht="24.95" customHeight="1" thickBot="1" x14ac:dyDescent="0.3">
      <c r="A30" s="88"/>
      <c r="B30" s="147" t="str">
        <f>'Week 1 tm 10'!B30:J30</f>
        <v>6.1 Plant en verdeelt werkzaamheden</v>
      </c>
      <c r="C30" s="148"/>
      <c r="D30" s="148"/>
      <c r="E30" s="148"/>
      <c r="F30" s="148"/>
      <c r="G30" s="148"/>
      <c r="H30" s="148"/>
      <c r="I30" s="148"/>
      <c r="J30" s="148"/>
      <c r="K30" s="29"/>
      <c r="L30" s="29"/>
      <c r="M30" s="29"/>
      <c r="N30" s="29"/>
      <c r="O30" s="29" t="s">
        <v>21</v>
      </c>
      <c r="P30" s="29" t="s">
        <v>21</v>
      </c>
      <c r="Q30" s="29"/>
      <c r="R30" s="29"/>
      <c r="S30" s="29"/>
      <c r="T30" s="29"/>
      <c r="U30" s="29"/>
      <c r="V30" s="64">
        <f t="shared" ref="V30:V33" si="5">SUM(K30:U30)</f>
        <v>0</v>
      </c>
      <c r="W30" s="63"/>
      <c r="X30" s="51"/>
      <c r="Y30" s="52"/>
    </row>
    <row r="31" spans="1:25" ht="24.95" customHeight="1" thickBot="1" x14ac:dyDescent="0.3">
      <c r="A31" s="88"/>
      <c r="B31" s="147" t="str">
        <f>'Week 1 tm 10'!B31:J31</f>
        <v>6.2 Begeleidt medewerkers op vaktechnisch gebied</v>
      </c>
      <c r="C31" s="148"/>
      <c r="D31" s="148"/>
      <c r="E31" s="148"/>
      <c r="F31" s="148"/>
      <c r="G31" s="148"/>
      <c r="H31" s="148"/>
      <c r="I31" s="148"/>
      <c r="J31" s="148"/>
      <c r="K31" s="28"/>
      <c r="L31" s="28"/>
      <c r="M31" s="28"/>
      <c r="N31" s="28"/>
      <c r="O31" s="28"/>
      <c r="P31" s="28"/>
      <c r="Q31" s="28"/>
      <c r="R31" s="28"/>
      <c r="S31" s="28"/>
      <c r="T31" s="28"/>
      <c r="U31" s="28"/>
      <c r="V31" s="62">
        <f t="shared" si="5"/>
        <v>0</v>
      </c>
      <c r="W31" s="63"/>
      <c r="X31" s="51"/>
      <c r="Y31" s="52"/>
    </row>
    <row r="32" spans="1:25" ht="24.95" customHeight="1" thickBot="1" x14ac:dyDescent="0.3">
      <c r="A32" s="88"/>
      <c r="B32" s="147" t="str">
        <f>'Week 1 tm 10'!B32:J32</f>
        <v>6.3 Organiseert materiaal en materieel</v>
      </c>
      <c r="C32" s="148"/>
      <c r="D32" s="148"/>
      <c r="E32" s="148"/>
      <c r="F32" s="148"/>
      <c r="G32" s="148"/>
      <c r="H32" s="148"/>
      <c r="I32" s="148"/>
      <c r="J32" s="148"/>
      <c r="K32" s="28"/>
      <c r="L32" s="28"/>
      <c r="M32" s="28"/>
      <c r="N32" s="28"/>
      <c r="O32" s="28"/>
      <c r="P32" s="28"/>
      <c r="Q32" s="28"/>
      <c r="R32" s="28"/>
      <c r="S32" s="28"/>
      <c r="T32" s="28"/>
      <c r="U32" s="28"/>
      <c r="V32" s="62">
        <f t="shared" si="5"/>
        <v>0</v>
      </c>
      <c r="W32" s="63"/>
      <c r="X32" s="51"/>
      <c r="Y32" s="52"/>
    </row>
    <row r="33" spans="1:25" ht="24.95" customHeight="1" thickBot="1" x14ac:dyDescent="0.3">
      <c r="A33" s="89"/>
      <c r="B33" s="214" t="s">
        <v>27</v>
      </c>
      <c r="C33" s="214"/>
      <c r="D33" s="214"/>
      <c r="E33" s="214"/>
      <c r="F33" s="214"/>
      <c r="G33" s="214"/>
      <c r="H33" s="214"/>
      <c r="I33" s="214"/>
      <c r="J33" s="214"/>
      <c r="K33" s="67">
        <f t="shared" ref="K33:U33" si="6">SUM(K11:K32)</f>
        <v>0</v>
      </c>
      <c r="L33" s="67">
        <f t="shared" si="6"/>
        <v>0</v>
      </c>
      <c r="M33" s="67">
        <f t="shared" si="6"/>
        <v>0</v>
      </c>
      <c r="N33" s="67">
        <f t="shared" si="6"/>
        <v>0</v>
      </c>
      <c r="O33" s="67">
        <f t="shared" si="6"/>
        <v>0</v>
      </c>
      <c r="P33" s="67">
        <f t="shared" si="6"/>
        <v>0</v>
      </c>
      <c r="Q33" s="67">
        <f t="shared" si="6"/>
        <v>0</v>
      </c>
      <c r="R33" s="67">
        <f t="shared" si="6"/>
        <v>0</v>
      </c>
      <c r="S33" s="67">
        <f t="shared" si="6"/>
        <v>0</v>
      </c>
      <c r="T33" s="67">
        <f t="shared" si="6"/>
        <v>0</v>
      </c>
      <c r="U33" s="67">
        <f t="shared" si="6"/>
        <v>0</v>
      </c>
      <c r="V33" s="68">
        <f t="shared" si="5"/>
        <v>0</v>
      </c>
      <c r="W33" s="57" t="e">
        <f>SUM(W10:W32)</f>
        <v>#DIV/0!</v>
      </c>
      <c r="X33" s="58"/>
      <c r="Y33" s="59"/>
    </row>
    <row r="34" spans="1:25" ht="24.95" customHeight="1" thickBot="1" x14ac:dyDescent="0.3">
      <c r="A34" s="89"/>
      <c r="B34" s="218" t="s">
        <v>44</v>
      </c>
      <c r="C34" s="219"/>
      <c r="D34" s="219"/>
      <c r="E34" s="219"/>
      <c r="F34" s="219"/>
      <c r="G34" s="219"/>
      <c r="H34" s="219"/>
      <c r="I34" s="219"/>
      <c r="J34" s="219"/>
      <c r="K34" s="219"/>
      <c r="L34" s="219"/>
      <c r="M34" s="219"/>
      <c r="N34" s="219"/>
      <c r="O34" s="219"/>
      <c r="P34" s="219"/>
      <c r="Q34" s="219"/>
      <c r="R34" s="219"/>
      <c r="S34" s="219"/>
      <c r="T34" s="219"/>
      <c r="U34" s="219"/>
      <c r="V34" s="56"/>
      <c r="W34" s="57" t="e">
        <f>V35/V33</f>
        <v>#DIV/0!</v>
      </c>
      <c r="X34" s="58"/>
      <c r="Y34" s="59"/>
    </row>
    <row r="35" spans="1:25" ht="24.95" customHeight="1" thickBot="1" x14ac:dyDescent="0.3">
      <c r="A35" s="88"/>
      <c r="B35" s="147" t="str">
        <f>'Week 1 tm 10'!B35:J35</f>
        <v>Verzuim met reden (ziekte, doktersbezoek, bruiloft e.d.)</v>
      </c>
      <c r="C35" s="148"/>
      <c r="D35" s="148"/>
      <c r="E35" s="148"/>
      <c r="F35" s="148"/>
      <c r="G35" s="148"/>
      <c r="H35" s="148"/>
      <c r="I35" s="148"/>
      <c r="J35" s="148"/>
      <c r="K35" s="28"/>
      <c r="L35" s="28"/>
      <c r="M35" s="28"/>
      <c r="N35" s="28"/>
      <c r="O35" s="28"/>
      <c r="P35" s="28"/>
      <c r="Q35" s="28"/>
      <c r="R35" s="28"/>
      <c r="S35" s="28"/>
      <c r="T35" s="28"/>
      <c r="U35" s="28"/>
      <c r="V35" s="110">
        <f t="shared" ref="V35" si="7">SUM(K35:U35)</f>
        <v>0</v>
      </c>
      <c r="W35" s="63"/>
      <c r="X35" s="51"/>
      <c r="Y35" s="52"/>
    </row>
    <row r="36" spans="1:25" ht="24.95" customHeight="1" thickBot="1" x14ac:dyDescent="0.3">
      <c r="A36" s="88"/>
      <c r="B36" s="215" t="s">
        <v>28</v>
      </c>
      <c r="C36" s="216"/>
      <c r="D36" s="216"/>
      <c r="E36" s="216"/>
      <c r="F36" s="216"/>
      <c r="G36" s="216"/>
      <c r="H36" s="216"/>
      <c r="I36" s="216"/>
      <c r="J36" s="216"/>
      <c r="K36" s="216"/>
      <c r="L36" s="216"/>
      <c r="M36" s="216"/>
      <c r="N36" s="216"/>
      <c r="O36" s="216"/>
      <c r="P36" s="216"/>
      <c r="Q36" s="216"/>
      <c r="R36" s="216"/>
      <c r="S36" s="216"/>
      <c r="T36" s="216"/>
      <c r="U36" s="216"/>
      <c r="V36" s="216"/>
      <c r="W36" s="217"/>
      <c r="X36" s="51"/>
      <c r="Y36" s="52"/>
    </row>
    <row r="37" spans="1:25" ht="24.95" customHeight="1" thickBot="1" x14ac:dyDescent="0.3">
      <c r="A37" s="88"/>
      <c r="B37" s="177" t="s">
        <v>29</v>
      </c>
      <c r="C37" s="178"/>
      <c r="D37" s="178"/>
      <c r="E37" s="178"/>
      <c r="F37" s="178"/>
      <c r="G37" s="178"/>
      <c r="H37" s="178"/>
      <c r="I37" s="178"/>
      <c r="J37" s="178"/>
      <c r="K37" s="31"/>
      <c r="L37" s="31"/>
      <c r="M37" s="31"/>
      <c r="N37" s="31" t="s">
        <v>21</v>
      </c>
      <c r="O37" s="31" t="s">
        <v>21</v>
      </c>
      <c r="P37" s="31" t="s">
        <v>21</v>
      </c>
      <c r="Q37" s="31" t="s">
        <v>21</v>
      </c>
      <c r="R37" s="31" t="s">
        <v>21</v>
      </c>
      <c r="S37" s="31" t="s">
        <v>21</v>
      </c>
      <c r="T37" s="31"/>
      <c r="U37" s="31" t="s">
        <v>21</v>
      </c>
      <c r="V37" s="69">
        <f>SUM(K37:U37)</f>
        <v>0</v>
      </c>
      <c r="W37" s="70" t="e">
        <f>V37/V33</f>
        <v>#DIV/0!</v>
      </c>
      <c r="X37" s="58"/>
      <c r="Y37" s="59"/>
    </row>
    <row r="38" spans="1:25" ht="15.75" thickBot="1" x14ac:dyDescent="0.3">
      <c r="A38" s="89"/>
      <c r="B38" s="71"/>
      <c r="C38" s="71"/>
      <c r="D38" s="71"/>
      <c r="E38" s="71"/>
      <c r="F38" s="72"/>
      <c r="G38" s="72"/>
      <c r="H38" s="51"/>
      <c r="I38" s="43"/>
      <c r="J38" s="72"/>
      <c r="K38" s="72"/>
      <c r="L38" s="72"/>
      <c r="M38" s="72"/>
      <c r="N38" s="46"/>
      <c r="O38" s="46"/>
      <c r="P38" s="72"/>
      <c r="Q38" s="72"/>
      <c r="R38" s="72"/>
      <c r="S38" s="72"/>
      <c r="T38" s="72"/>
      <c r="U38" s="51"/>
      <c r="V38" s="73"/>
      <c r="W38" s="51"/>
      <c r="X38" s="51"/>
      <c r="Y38" s="52"/>
    </row>
    <row r="39" spans="1:25" ht="18.75" thickBot="1" x14ac:dyDescent="0.3">
      <c r="A39" s="90"/>
      <c r="B39" s="179" t="s">
        <v>30</v>
      </c>
      <c r="C39" s="180"/>
      <c r="D39" s="180"/>
      <c r="E39" s="180"/>
      <c r="F39" s="180"/>
      <c r="G39" s="180"/>
      <c r="H39" s="181"/>
      <c r="I39" s="182">
        <f>Jaarplanning!L51</f>
        <v>416</v>
      </c>
      <c r="J39" s="183"/>
      <c r="K39" s="75"/>
      <c r="L39" s="179" t="s">
        <v>31</v>
      </c>
      <c r="M39" s="180"/>
      <c r="N39" s="180"/>
      <c r="O39" s="180"/>
      <c r="P39" s="180"/>
      <c r="Q39" s="181"/>
      <c r="R39" s="182">
        <f>'Week 1 tm 10'!U33+'Week 11 tm 20'!U33+'Week 21 tm 30'!U33+V33</f>
        <v>0</v>
      </c>
      <c r="S39" s="183"/>
      <c r="T39" s="92"/>
      <c r="U39" s="76"/>
      <c r="V39" s="94" t="s">
        <v>32</v>
      </c>
      <c r="W39" s="77">
        <f>R39-I39</f>
        <v>-416</v>
      </c>
      <c r="X39" s="58"/>
      <c r="Y39" s="59"/>
    </row>
    <row r="40" spans="1:25" ht="15.75" thickBot="1" x14ac:dyDescent="0.3">
      <c r="A40" s="91"/>
      <c r="B40" s="79"/>
      <c r="C40" s="79"/>
      <c r="D40" s="79"/>
      <c r="E40" s="79"/>
      <c r="F40" s="79"/>
      <c r="G40" s="79"/>
      <c r="H40" s="79"/>
      <c r="I40" s="79"/>
      <c r="J40" s="79"/>
      <c r="K40" s="80"/>
      <c r="L40" s="79"/>
      <c r="M40" s="79"/>
      <c r="N40" s="79"/>
      <c r="O40" s="79"/>
      <c r="P40" s="79"/>
      <c r="Q40" s="79"/>
      <c r="R40" s="79"/>
      <c r="S40" s="79"/>
      <c r="T40" s="93"/>
      <c r="U40" s="72"/>
      <c r="V40" s="79"/>
      <c r="W40" s="79"/>
      <c r="X40" s="51"/>
      <c r="Y40" s="52"/>
    </row>
    <row r="41" spans="1:25" x14ac:dyDescent="0.25">
      <c r="A41" s="200" t="s">
        <v>33</v>
      </c>
      <c r="B41" s="185"/>
      <c r="C41" s="185"/>
      <c r="D41" s="185"/>
      <c r="E41" s="185"/>
      <c r="F41" s="186"/>
      <c r="G41" s="190"/>
      <c r="H41" s="191"/>
      <c r="I41" s="191"/>
      <c r="J41" s="191"/>
      <c r="K41" s="191"/>
      <c r="L41" s="191"/>
      <c r="M41" s="191"/>
      <c r="N41" s="191"/>
      <c r="O41" s="191"/>
      <c r="P41" s="191"/>
      <c r="Q41" s="191"/>
      <c r="R41" s="191"/>
      <c r="S41" s="191"/>
      <c r="T41" s="191"/>
      <c r="U41" s="191"/>
      <c r="V41" s="191"/>
      <c r="W41" s="191"/>
      <c r="X41" s="191"/>
      <c r="Y41" s="192"/>
    </row>
    <row r="42" spans="1:25" ht="49.9" customHeight="1" thickBot="1" x14ac:dyDescent="0.3">
      <c r="A42" s="221"/>
      <c r="B42" s="188"/>
      <c r="C42" s="188"/>
      <c r="D42" s="188"/>
      <c r="E42" s="188"/>
      <c r="F42" s="189"/>
      <c r="G42" s="193"/>
      <c r="H42" s="194"/>
      <c r="I42" s="194"/>
      <c r="J42" s="194"/>
      <c r="K42" s="194"/>
      <c r="L42" s="194"/>
      <c r="M42" s="194"/>
      <c r="N42" s="194"/>
      <c r="O42" s="194"/>
      <c r="P42" s="194"/>
      <c r="Q42" s="194"/>
      <c r="R42" s="194"/>
      <c r="S42" s="194"/>
      <c r="T42" s="194"/>
      <c r="U42" s="194"/>
      <c r="V42" s="194"/>
      <c r="W42" s="194"/>
      <c r="X42" s="194"/>
      <c r="Y42" s="195"/>
    </row>
    <row r="43" spans="1:25" ht="16.899999999999999" customHeight="1" x14ac:dyDescent="0.25">
      <c r="A43" s="200" t="s">
        <v>34</v>
      </c>
      <c r="B43" s="185"/>
      <c r="C43" s="185"/>
      <c r="D43" s="185"/>
      <c r="E43" s="185"/>
      <c r="F43" s="186"/>
      <c r="G43" s="196"/>
      <c r="H43" s="197"/>
      <c r="I43" s="197"/>
      <c r="J43" s="197"/>
      <c r="K43" s="200" t="s">
        <v>35</v>
      </c>
      <c r="L43" s="201"/>
      <c r="M43" s="201"/>
      <c r="N43" s="201"/>
      <c r="O43" s="204"/>
      <c r="P43" s="205"/>
      <c r="Q43" s="205"/>
      <c r="R43" s="205"/>
      <c r="S43" s="205"/>
      <c r="T43" s="206"/>
      <c r="U43" s="222" t="s">
        <v>36</v>
      </c>
      <c r="V43" s="223"/>
      <c r="W43" s="173"/>
      <c r="X43" s="173"/>
      <c r="Y43" s="174"/>
    </row>
    <row r="44" spans="1:25" ht="30" customHeight="1" thickBot="1" x14ac:dyDescent="0.3">
      <c r="A44" s="221"/>
      <c r="B44" s="188"/>
      <c r="C44" s="188"/>
      <c r="D44" s="188"/>
      <c r="E44" s="188"/>
      <c r="F44" s="189"/>
      <c r="G44" s="198"/>
      <c r="H44" s="199"/>
      <c r="I44" s="199"/>
      <c r="J44" s="199"/>
      <c r="K44" s="202"/>
      <c r="L44" s="203"/>
      <c r="M44" s="203"/>
      <c r="N44" s="203"/>
      <c r="O44" s="207"/>
      <c r="P44" s="208"/>
      <c r="Q44" s="208"/>
      <c r="R44" s="208"/>
      <c r="S44" s="208"/>
      <c r="T44" s="209"/>
      <c r="U44" s="224"/>
      <c r="V44" s="225"/>
      <c r="W44" s="175"/>
      <c r="X44" s="175"/>
      <c r="Y44" s="176"/>
    </row>
  </sheetData>
  <sheetProtection password="CCFC" sheet="1" objects="1" scenarios="1"/>
  <mergeCells count="49">
    <mergeCell ref="E4:J4"/>
    <mergeCell ref="Q4:W4"/>
    <mergeCell ref="E6:J6"/>
    <mergeCell ref="Q6:W6"/>
    <mergeCell ref="Q1:Y1"/>
    <mergeCell ref="U2:Y2"/>
    <mergeCell ref="B2:T2"/>
    <mergeCell ref="V8:W8"/>
    <mergeCell ref="B10:U10"/>
    <mergeCell ref="B11:J11"/>
    <mergeCell ref="B18:U18"/>
    <mergeCell ref="B15:J15"/>
    <mergeCell ref="B13:J13"/>
    <mergeCell ref="B14:J14"/>
    <mergeCell ref="B16:J16"/>
    <mergeCell ref="B17:J17"/>
    <mergeCell ref="B12:J12"/>
    <mergeCell ref="B25:U25"/>
    <mergeCell ref="B26:J26"/>
    <mergeCell ref="B31:J31"/>
    <mergeCell ref="B32:J32"/>
    <mergeCell ref="B8:J9"/>
    <mergeCell ref="B24:J24"/>
    <mergeCell ref="B19:J19"/>
    <mergeCell ref="B20:J20"/>
    <mergeCell ref="B21:J21"/>
    <mergeCell ref="B22:J22"/>
    <mergeCell ref="B23:J23"/>
    <mergeCell ref="B35:J35"/>
    <mergeCell ref="B34:U34"/>
    <mergeCell ref="B29:U29"/>
    <mergeCell ref="B30:J30"/>
    <mergeCell ref="B27:J27"/>
    <mergeCell ref="B28:J28"/>
    <mergeCell ref="B33:J33"/>
    <mergeCell ref="A41:F42"/>
    <mergeCell ref="G41:Y42"/>
    <mergeCell ref="A43:F44"/>
    <mergeCell ref="G43:J44"/>
    <mergeCell ref="K43:N44"/>
    <mergeCell ref="U43:V44"/>
    <mergeCell ref="W43:Y44"/>
    <mergeCell ref="O43:T44"/>
    <mergeCell ref="B36:W36"/>
    <mergeCell ref="B37:J37"/>
    <mergeCell ref="B39:H39"/>
    <mergeCell ref="I39:J39"/>
    <mergeCell ref="L39:Q39"/>
    <mergeCell ref="R39:S39"/>
  </mergeCells>
  <pageMargins left="0" right="0.23622047244094491" top="0" bottom="0" header="0.31496062992125984" footer="0.31496062992125984"/>
  <pageSetup paperSize="9" scale="4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pageSetUpPr fitToPage="1"/>
  </sheetPr>
  <dimension ref="A1:Y44"/>
  <sheetViews>
    <sheetView topLeftCell="A28" zoomScaleNormal="100" workbookViewId="0">
      <selection activeCell="A33" sqref="A33:XFD39"/>
    </sheetView>
  </sheetViews>
  <sheetFormatPr defaultColWidth="8.85546875" defaultRowHeight="15" x14ac:dyDescent="0.25"/>
  <cols>
    <col min="1" max="1" width="6.7109375" style="36" customWidth="1"/>
    <col min="2" max="9" width="5.7109375" style="36" customWidth="1"/>
    <col min="10" max="10" width="15.7109375" style="36" customWidth="1"/>
    <col min="11" max="21" width="5.7109375" style="36" customWidth="1"/>
    <col min="22" max="23" width="10.7109375" style="36" customWidth="1"/>
    <col min="24" max="25" width="3.7109375" style="36" customWidth="1"/>
    <col min="26" max="16384" width="8.85546875" style="36"/>
  </cols>
  <sheetData>
    <row r="1" spans="1:25" ht="21" customHeight="1" x14ac:dyDescent="0.3">
      <c r="A1" s="81"/>
      <c r="B1" s="82" t="str">
        <f>Jaarplanning!B1</f>
        <v>Natuur en groene ruimte 3</v>
      </c>
      <c r="C1" s="83"/>
      <c r="D1" s="83"/>
      <c r="E1" s="83"/>
      <c r="F1" s="83"/>
      <c r="G1" s="83"/>
      <c r="H1" s="83"/>
      <c r="I1" s="83"/>
      <c r="J1" s="83"/>
      <c r="K1" s="83"/>
      <c r="L1" s="84"/>
      <c r="M1" s="83"/>
      <c r="N1" s="83"/>
      <c r="O1" s="83"/>
      <c r="P1" s="83"/>
      <c r="Q1" s="226" t="str">
        <f>Jaarplanning!$C$5</f>
        <v>BPV jaarplanning 2014 - 2015</v>
      </c>
      <c r="R1" s="226"/>
      <c r="S1" s="226"/>
      <c r="T1" s="226"/>
      <c r="U1" s="226"/>
      <c r="V1" s="226"/>
      <c r="W1" s="226"/>
      <c r="X1" s="226"/>
      <c r="Y1" s="227"/>
    </row>
    <row r="2" spans="1:25" ht="21" customHeight="1" x14ac:dyDescent="0.3">
      <c r="A2" s="85"/>
      <c r="B2" s="158" t="str">
        <f>Jaarplanning!$B$2</f>
        <v>Vakbekwaam medewerker groenvoorziening</v>
      </c>
      <c r="C2" s="158"/>
      <c r="D2" s="158"/>
      <c r="E2" s="158"/>
      <c r="F2" s="158"/>
      <c r="G2" s="158"/>
      <c r="H2" s="158"/>
      <c r="I2" s="158"/>
      <c r="J2" s="158"/>
      <c r="K2" s="158"/>
      <c r="L2" s="158"/>
      <c r="M2" s="158"/>
      <c r="N2" s="158"/>
      <c r="O2" s="158"/>
      <c r="P2" s="158"/>
      <c r="Q2" s="158"/>
      <c r="R2" s="158"/>
      <c r="S2" s="158"/>
      <c r="T2" s="158"/>
      <c r="U2" s="159" t="str">
        <f>Jaarplanning!$I$1</f>
        <v>Crebo: 97252</v>
      </c>
      <c r="V2" s="159"/>
      <c r="W2" s="159"/>
      <c r="X2" s="159"/>
      <c r="Y2" s="160"/>
    </row>
    <row r="3" spans="1:25" ht="7.9" customHeight="1" thickBot="1" x14ac:dyDescent="0.35">
      <c r="A3" s="86"/>
      <c r="B3" s="39"/>
      <c r="C3" s="39"/>
      <c r="D3" s="39"/>
      <c r="E3" s="39"/>
      <c r="F3" s="39"/>
      <c r="G3" s="39"/>
      <c r="H3" s="39"/>
      <c r="I3" s="39"/>
      <c r="J3" s="39"/>
      <c r="K3" s="39"/>
      <c r="L3" s="39"/>
      <c r="M3" s="39"/>
      <c r="N3" s="39"/>
      <c r="O3" s="39"/>
      <c r="P3" s="39"/>
      <c r="Q3" s="39"/>
      <c r="R3" s="39"/>
      <c r="S3" s="39"/>
      <c r="T3" s="39"/>
      <c r="U3" s="39"/>
      <c r="V3" s="39"/>
      <c r="W3" s="39"/>
      <c r="X3" s="39"/>
      <c r="Y3" s="40"/>
    </row>
    <row r="4" spans="1:25" ht="16.899999999999999" thickBot="1" x14ac:dyDescent="0.35">
      <c r="A4" s="87"/>
      <c r="B4" s="42" t="s">
        <v>22</v>
      </c>
      <c r="C4" s="43"/>
      <c r="D4" s="43"/>
      <c r="E4" s="231">
        <f>'Week 1 tm 10'!E4:J4</f>
        <v>0</v>
      </c>
      <c r="F4" s="232"/>
      <c r="G4" s="232"/>
      <c r="H4" s="232"/>
      <c r="I4" s="232"/>
      <c r="J4" s="233"/>
      <c r="K4" s="43"/>
      <c r="L4" s="42" t="s">
        <v>37</v>
      </c>
      <c r="M4" s="44"/>
      <c r="N4" s="45"/>
      <c r="O4" s="46"/>
      <c r="P4" s="46"/>
      <c r="Q4" s="231">
        <f>'Week 1 tm 10'!Q4:V4</f>
        <v>0</v>
      </c>
      <c r="R4" s="232"/>
      <c r="S4" s="232"/>
      <c r="T4" s="232"/>
      <c r="U4" s="232"/>
      <c r="V4" s="232"/>
      <c r="W4" s="233"/>
      <c r="X4" s="44"/>
      <c r="Y4" s="47"/>
    </row>
    <row r="5" spans="1:25" ht="7.9" customHeight="1" thickBot="1" x14ac:dyDescent="0.35">
      <c r="A5" s="87"/>
      <c r="B5" s="44"/>
      <c r="C5" s="44"/>
      <c r="D5" s="44"/>
      <c r="E5" s="44"/>
      <c r="F5" s="44"/>
      <c r="G5" s="44"/>
      <c r="H5" s="44"/>
      <c r="I5" s="44"/>
      <c r="J5" s="44"/>
      <c r="K5" s="44"/>
      <c r="L5" s="44"/>
      <c r="M5" s="44"/>
      <c r="N5" s="44"/>
      <c r="O5" s="44"/>
      <c r="P5" s="44"/>
      <c r="Q5" s="44"/>
      <c r="R5" s="44"/>
      <c r="S5" s="44"/>
      <c r="T5" s="44"/>
      <c r="U5" s="44"/>
      <c r="V5" s="44"/>
      <c r="W5" s="44"/>
      <c r="X5" s="44"/>
      <c r="Y5" s="47"/>
    </row>
    <row r="6" spans="1:25" ht="16.899999999999999" thickBot="1" x14ac:dyDescent="0.35">
      <c r="A6" s="87"/>
      <c r="B6" s="42" t="s">
        <v>39</v>
      </c>
      <c r="C6" s="44"/>
      <c r="D6" s="44"/>
      <c r="E6" s="234" t="str">
        <f>'Week 1 tm 10'!E6:J6</f>
        <v>C. ter Steege</v>
      </c>
      <c r="F6" s="235"/>
      <c r="G6" s="235"/>
      <c r="H6" s="235"/>
      <c r="I6" s="235"/>
      <c r="J6" s="236"/>
      <c r="K6" s="44"/>
      <c r="L6" s="42" t="s">
        <v>38</v>
      </c>
      <c r="M6" s="44"/>
      <c r="N6" s="45"/>
      <c r="O6" s="44"/>
      <c r="P6" s="44"/>
      <c r="Q6" s="237">
        <f>'Week 1 tm 10'!Q6:V6</f>
        <v>0</v>
      </c>
      <c r="R6" s="238"/>
      <c r="S6" s="238"/>
      <c r="T6" s="238"/>
      <c r="U6" s="238"/>
      <c r="V6" s="238"/>
      <c r="W6" s="239"/>
      <c r="X6" s="44"/>
      <c r="Y6" s="47"/>
    </row>
    <row r="7" spans="1:25" ht="7.9" customHeight="1" thickBot="1" x14ac:dyDescent="0.35">
      <c r="A7" s="87"/>
      <c r="B7" s="49"/>
      <c r="C7" s="44"/>
      <c r="D7" s="44"/>
      <c r="E7" s="49"/>
      <c r="F7" s="49"/>
      <c r="G7" s="49"/>
      <c r="H7" s="49"/>
      <c r="I7" s="49"/>
      <c r="J7" s="49"/>
      <c r="K7" s="44"/>
      <c r="L7" s="44"/>
      <c r="M7" s="44"/>
      <c r="N7" s="49"/>
      <c r="O7" s="44"/>
      <c r="P7" s="44"/>
      <c r="Q7" s="44"/>
      <c r="R7" s="44"/>
      <c r="S7" s="44"/>
      <c r="T7" s="44"/>
      <c r="U7" s="44"/>
      <c r="V7" s="44"/>
      <c r="W7" s="44"/>
      <c r="X7" s="44"/>
      <c r="Y7" s="47"/>
    </row>
    <row r="8" spans="1:25" ht="28.15" customHeight="1" thickBot="1" x14ac:dyDescent="0.3">
      <c r="A8" s="88"/>
      <c r="B8" s="161" t="s">
        <v>23</v>
      </c>
      <c r="C8" s="162"/>
      <c r="D8" s="162"/>
      <c r="E8" s="162"/>
      <c r="F8" s="162"/>
      <c r="G8" s="162"/>
      <c r="H8" s="162"/>
      <c r="I8" s="162"/>
      <c r="J8" s="163"/>
      <c r="K8" s="95">
        <f>Jaarplanning!B53</f>
        <v>42142</v>
      </c>
      <c r="L8" s="95">
        <f>K8+7</f>
        <v>42149</v>
      </c>
      <c r="M8" s="95">
        <f t="shared" ref="M8:T8" si="0">L8+7</f>
        <v>42156</v>
      </c>
      <c r="N8" s="95">
        <f t="shared" si="0"/>
        <v>42163</v>
      </c>
      <c r="O8" s="95">
        <f t="shared" si="0"/>
        <v>42170</v>
      </c>
      <c r="P8" s="95">
        <f t="shared" si="0"/>
        <v>42177</v>
      </c>
      <c r="Q8" s="95">
        <f t="shared" si="0"/>
        <v>42184</v>
      </c>
      <c r="R8" s="95">
        <f t="shared" si="0"/>
        <v>42191</v>
      </c>
      <c r="S8" s="95">
        <f t="shared" si="0"/>
        <v>42198</v>
      </c>
      <c r="T8" s="95">
        <f t="shared" si="0"/>
        <v>42205</v>
      </c>
      <c r="U8" s="95">
        <f>T8+7</f>
        <v>42212</v>
      </c>
      <c r="V8" s="167" t="s">
        <v>24</v>
      </c>
      <c r="W8" s="168"/>
      <c r="X8" s="51"/>
      <c r="Y8" s="52"/>
    </row>
    <row r="9" spans="1:25" ht="18.75" thickBot="1" x14ac:dyDescent="0.3">
      <c r="A9" s="88"/>
      <c r="B9" s="164"/>
      <c r="C9" s="165"/>
      <c r="D9" s="165"/>
      <c r="E9" s="165"/>
      <c r="F9" s="165"/>
      <c r="G9" s="165"/>
      <c r="H9" s="165"/>
      <c r="I9" s="165"/>
      <c r="J9" s="166"/>
      <c r="K9" s="53">
        <f>Jaarplanning!A53</f>
        <v>21</v>
      </c>
      <c r="L9" s="53">
        <f>K9+1</f>
        <v>22</v>
      </c>
      <c r="M9" s="53">
        <f t="shared" ref="M9:T9" si="1">L9+1</f>
        <v>23</v>
      </c>
      <c r="N9" s="53">
        <f t="shared" si="1"/>
        <v>24</v>
      </c>
      <c r="O9" s="53">
        <f t="shared" si="1"/>
        <v>25</v>
      </c>
      <c r="P9" s="53">
        <f t="shared" si="1"/>
        <v>26</v>
      </c>
      <c r="Q9" s="53">
        <f t="shared" si="1"/>
        <v>27</v>
      </c>
      <c r="R9" s="53">
        <f t="shared" si="1"/>
        <v>28</v>
      </c>
      <c r="S9" s="53">
        <f t="shared" si="1"/>
        <v>29</v>
      </c>
      <c r="T9" s="53">
        <f t="shared" si="1"/>
        <v>30</v>
      </c>
      <c r="U9" s="53">
        <f>T9+1</f>
        <v>31</v>
      </c>
      <c r="V9" s="54" t="s">
        <v>25</v>
      </c>
      <c r="W9" s="55" t="s">
        <v>26</v>
      </c>
      <c r="X9" s="51"/>
      <c r="Y9" s="52"/>
    </row>
    <row r="10" spans="1:25" ht="24.95" customHeight="1" thickBot="1" x14ac:dyDescent="0.3">
      <c r="A10" s="88"/>
      <c r="B10" s="240" t="str">
        <f>'Week 1 tm 10'!B10:T10</f>
        <v>1 Voert aanlegwerkzaamheden uit in natuur en leefomgeving</v>
      </c>
      <c r="C10" s="171"/>
      <c r="D10" s="171"/>
      <c r="E10" s="171"/>
      <c r="F10" s="171"/>
      <c r="G10" s="171"/>
      <c r="H10" s="171"/>
      <c r="I10" s="171"/>
      <c r="J10" s="171"/>
      <c r="K10" s="171"/>
      <c r="L10" s="171"/>
      <c r="M10" s="171"/>
      <c r="N10" s="171"/>
      <c r="O10" s="171"/>
      <c r="P10" s="171"/>
      <c r="Q10" s="171"/>
      <c r="R10" s="171"/>
      <c r="S10" s="171"/>
      <c r="T10" s="171"/>
      <c r="U10" s="171"/>
      <c r="V10" s="56">
        <f>SUM(V11:V17)</f>
        <v>0</v>
      </c>
      <c r="W10" s="57" t="e">
        <f>V10/V33</f>
        <v>#DIV/0!</v>
      </c>
      <c r="X10" s="58"/>
      <c r="Y10" s="59"/>
    </row>
    <row r="11" spans="1:25" ht="24.95" customHeight="1" thickBot="1" x14ac:dyDescent="0.3">
      <c r="A11" s="88"/>
      <c r="B11" s="241" t="str">
        <f>'Week 1 tm 10'!B11:J11</f>
        <v>1.1 Maakt het terrein klaar voor aanlegwerkzaamheden</v>
      </c>
      <c r="C11" s="242"/>
      <c r="D11" s="242"/>
      <c r="E11" s="242"/>
      <c r="F11" s="242"/>
      <c r="G11" s="242"/>
      <c r="H11" s="242"/>
      <c r="I11" s="242"/>
      <c r="J11" s="242"/>
      <c r="K11" s="30"/>
      <c r="L11" s="30"/>
      <c r="M11" s="30"/>
      <c r="N11" s="30" t="s">
        <v>21</v>
      </c>
      <c r="O11" s="30" t="s">
        <v>21</v>
      </c>
      <c r="P11" s="30" t="s">
        <v>21</v>
      </c>
      <c r="Q11" s="30" t="s">
        <v>21</v>
      </c>
      <c r="R11" s="30" t="s">
        <v>21</v>
      </c>
      <c r="S11" s="30" t="s">
        <v>21</v>
      </c>
      <c r="T11" s="30" t="s">
        <v>40</v>
      </c>
      <c r="U11" s="30" t="s">
        <v>21</v>
      </c>
      <c r="V11" s="60">
        <f t="shared" ref="V11:V17" si="2">SUM(K11:U11)</f>
        <v>0</v>
      </c>
      <c r="W11" s="61"/>
      <c r="X11" s="58"/>
      <c r="Y11" s="59"/>
    </row>
    <row r="12" spans="1:25" ht="24.95" customHeight="1" thickBot="1" x14ac:dyDescent="0.3">
      <c r="A12" s="88"/>
      <c r="B12" s="245" t="str">
        <f>'Week 1 tm 10'!B12:J12</f>
        <v>1.2 Voert grondverzet uit</v>
      </c>
      <c r="C12" s="246"/>
      <c r="D12" s="246"/>
      <c r="E12" s="246"/>
      <c r="F12" s="246"/>
      <c r="G12" s="246"/>
      <c r="H12" s="246"/>
      <c r="I12" s="246"/>
      <c r="J12" s="247"/>
      <c r="K12" s="28"/>
      <c r="L12" s="28"/>
      <c r="M12" s="28"/>
      <c r="N12" s="28"/>
      <c r="O12" s="28"/>
      <c r="P12" s="28"/>
      <c r="Q12" s="28"/>
      <c r="R12" s="28"/>
      <c r="S12" s="28"/>
      <c r="T12" s="28"/>
      <c r="U12" s="28"/>
      <c r="V12" s="62">
        <f t="shared" si="2"/>
        <v>0</v>
      </c>
      <c r="W12" s="63"/>
      <c r="X12" s="58"/>
      <c r="Y12" s="59"/>
    </row>
    <row r="13" spans="1:25" ht="24.95" customHeight="1" thickBot="1" x14ac:dyDescent="0.3">
      <c r="A13" s="88"/>
      <c r="B13" s="245" t="str">
        <f>'Week 1 tm 10'!B13:J13</f>
        <v>1.4 Legt water(partijen) aan</v>
      </c>
      <c r="C13" s="246"/>
      <c r="D13" s="246"/>
      <c r="E13" s="246"/>
      <c r="F13" s="246"/>
      <c r="G13" s="246"/>
      <c r="H13" s="246"/>
      <c r="I13" s="246"/>
      <c r="J13" s="247"/>
      <c r="K13" s="28"/>
      <c r="L13" s="28"/>
      <c r="M13" s="28"/>
      <c r="N13" s="28"/>
      <c r="O13" s="28"/>
      <c r="P13" s="28"/>
      <c r="Q13" s="28"/>
      <c r="R13" s="28"/>
      <c r="S13" s="28"/>
      <c r="T13" s="28"/>
      <c r="U13" s="28"/>
      <c r="V13" s="62">
        <f t="shared" si="2"/>
        <v>0</v>
      </c>
      <c r="W13" s="63"/>
      <c r="X13" s="58"/>
      <c r="Y13" s="59"/>
    </row>
    <row r="14" spans="1:25" ht="24.95" customHeight="1" thickBot="1" x14ac:dyDescent="0.3">
      <c r="A14" s="88"/>
      <c r="B14" s="245" t="str">
        <f>'Week 1 tm 10'!B14:J14</f>
        <v>1.5 Brengt verhardingen aan</v>
      </c>
      <c r="C14" s="246"/>
      <c r="D14" s="246"/>
      <c r="E14" s="246"/>
      <c r="F14" s="246"/>
      <c r="G14" s="246"/>
      <c r="H14" s="246"/>
      <c r="I14" s="246"/>
      <c r="J14" s="247"/>
      <c r="K14" s="28"/>
      <c r="L14" s="28"/>
      <c r="M14" s="28"/>
      <c r="N14" s="28"/>
      <c r="O14" s="28"/>
      <c r="P14" s="28"/>
      <c r="Q14" s="28"/>
      <c r="R14" s="28"/>
      <c r="S14" s="28"/>
      <c r="T14" s="28"/>
      <c r="U14" s="28"/>
      <c r="V14" s="62">
        <f t="shared" si="2"/>
        <v>0</v>
      </c>
      <c r="W14" s="63"/>
      <c r="X14" s="58"/>
      <c r="Y14" s="59"/>
    </row>
    <row r="15" spans="1:25" ht="24.95" customHeight="1" thickBot="1" x14ac:dyDescent="0.3">
      <c r="A15" s="88"/>
      <c r="B15" s="245" t="str">
        <f>'Week 1 tm 10'!B15:J15</f>
        <v>1.6 Plaatst bouwkundige elementen</v>
      </c>
      <c r="C15" s="246"/>
      <c r="D15" s="246"/>
      <c r="E15" s="246"/>
      <c r="F15" s="246"/>
      <c r="G15" s="246"/>
      <c r="H15" s="246"/>
      <c r="I15" s="246"/>
      <c r="J15" s="247"/>
      <c r="K15" s="28"/>
      <c r="L15" s="28"/>
      <c r="M15" s="28"/>
      <c r="N15" s="28"/>
      <c r="O15" s="28"/>
      <c r="P15" s="28"/>
      <c r="Q15" s="28"/>
      <c r="R15" s="28"/>
      <c r="S15" s="28"/>
      <c r="T15" s="28"/>
      <c r="U15" s="28"/>
      <c r="V15" s="62">
        <f t="shared" si="2"/>
        <v>0</v>
      </c>
      <c r="W15" s="63"/>
      <c r="X15" s="58"/>
      <c r="Y15" s="59"/>
    </row>
    <row r="16" spans="1:25" ht="24.95" customHeight="1" thickBot="1" x14ac:dyDescent="0.3">
      <c r="A16" s="88"/>
      <c r="B16" s="245" t="str">
        <f>'Week 1 tm 10'!B16:J16</f>
        <v>1.8 Legt groen aan</v>
      </c>
      <c r="C16" s="246"/>
      <c r="D16" s="246"/>
      <c r="E16" s="246"/>
      <c r="F16" s="246"/>
      <c r="G16" s="246"/>
      <c r="H16" s="246"/>
      <c r="I16" s="246"/>
      <c r="J16" s="247"/>
      <c r="K16" s="28"/>
      <c r="L16" s="28"/>
      <c r="M16" s="28"/>
      <c r="N16" s="28"/>
      <c r="O16" s="28"/>
      <c r="P16" s="28"/>
      <c r="Q16" s="28"/>
      <c r="R16" s="28"/>
      <c r="S16" s="28"/>
      <c r="T16" s="28"/>
      <c r="U16" s="28"/>
      <c r="V16" s="62">
        <f t="shared" si="2"/>
        <v>0</v>
      </c>
      <c r="W16" s="63"/>
      <c r="X16" s="58"/>
      <c r="Y16" s="59"/>
    </row>
    <row r="17" spans="1:25" ht="24.95" customHeight="1" thickBot="1" x14ac:dyDescent="0.3">
      <c r="A17" s="88"/>
      <c r="B17" s="245" t="str">
        <f>'Week 1 tm 10'!B17:J17</f>
        <v>1.9 Rondt de aanlegwerkzaamheden af</v>
      </c>
      <c r="C17" s="246"/>
      <c r="D17" s="246"/>
      <c r="E17" s="246"/>
      <c r="F17" s="246"/>
      <c r="G17" s="246"/>
      <c r="H17" s="246"/>
      <c r="I17" s="246"/>
      <c r="J17" s="247"/>
      <c r="K17" s="28"/>
      <c r="L17" s="28"/>
      <c r="M17" s="28"/>
      <c r="N17" s="28"/>
      <c r="O17" s="28" t="s">
        <v>21</v>
      </c>
      <c r="P17" s="28"/>
      <c r="Q17" s="28"/>
      <c r="R17" s="28"/>
      <c r="S17" s="28"/>
      <c r="T17" s="28"/>
      <c r="U17" s="28"/>
      <c r="V17" s="62">
        <f t="shared" si="2"/>
        <v>0</v>
      </c>
      <c r="W17" s="63"/>
      <c r="X17" s="58"/>
      <c r="Y17" s="59"/>
    </row>
    <row r="18" spans="1:25" ht="24.95" customHeight="1" thickBot="1" x14ac:dyDescent="0.3">
      <c r="A18" s="88"/>
      <c r="B18" s="171" t="str">
        <f>'Week 1 tm 10'!B18:T18</f>
        <v>2 Voert onderhoudswerkzaamheden uit in natuur en leefomgeving</v>
      </c>
      <c r="C18" s="171"/>
      <c r="D18" s="171"/>
      <c r="E18" s="171"/>
      <c r="F18" s="171"/>
      <c r="G18" s="171"/>
      <c r="H18" s="171"/>
      <c r="I18" s="171"/>
      <c r="J18" s="171"/>
      <c r="K18" s="171"/>
      <c r="L18" s="171"/>
      <c r="M18" s="171"/>
      <c r="N18" s="171"/>
      <c r="O18" s="171"/>
      <c r="P18" s="171"/>
      <c r="Q18" s="171"/>
      <c r="R18" s="171"/>
      <c r="S18" s="171"/>
      <c r="T18" s="171"/>
      <c r="U18" s="171"/>
      <c r="V18" s="56">
        <f>SUM(V19:V24)</f>
        <v>0</v>
      </c>
      <c r="W18" s="57" t="e">
        <f>V18/V33</f>
        <v>#DIV/0!</v>
      </c>
      <c r="X18" s="58"/>
      <c r="Y18" s="59"/>
    </row>
    <row r="19" spans="1:25" ht="24.95" customHeight="1" thickBot="1" x14ac:dyDescent="0.3">
      <c r="A19" s="88"/>
      <c r="B19" s="147" t="str">
        <f>'Week 1 tm 10'!B19:J19</f>
        <v>2.1 Voert bodemverbetering uit</v>
      </c>
      <c r="C19" s="148"/>
      <c r="D19" s="148"/>
      <c r="E19" s="148"/>
      <c r="F19" s="148"/>
      <c r="G19" s="148"/>
      <c r="H19" s="148"/>
      <c r="I19" s="148"/>
      <c r="J19" s="148"/>
      <c r="K19" s="29"/>
      <c r="L19" s="29"/>
      <c r="M19" s="29"/>
      <c r="N19" s="29"/>
      <c r="O19" s="29"/>
      <c r="P19" s="29"/>
      <c r="Q19" s="29"/>
      <c r="R19" s="29"/>
      <c r="S19" s="29"/>
      <c r="T19" s="29"/>
      <c r="U19" s="29"/>
      <c r="V19" s="64">
        <f t="shared" ref="V19:V24" si="3">SUM(K19:U19)</f>
        <v>0</v>
      </c>
      <c r="W19" s="63"/>
      <c r="X19" s="51"/>
      <c r="Y19" s="52"/>
    </row>
    <row r="20" spans="1:25" ht="24.95" customHeight="1" thickBot="1" x14ac:dyDescent="0.3">
      <c r="A20" s="88"/>
      <c r="B20" s="228" t="str">
        <f>'Week 1 tm 10'!B20:J20</f>
        <v>2.3 Onderhoudt water(partijen)</v>
      </c>
      <c r="C20" s="172"/>
      <c r="D20" s="172"/>
      <c r="E20" s="172"/>
      <c r="F20" s="172"/>
      <c r="G20" s="172"/>
      <c r="H20" s="172"/>
      <c r="I20" s="172"/>
      <c r="J20" s="172"/>
      <c r="K20" s="27"/>
      <c r="L20" s="27"/>
      <c r="M20" s="27"/>
      <c r="N20" s="27"/>
      <c r="O20" s="27"/>
      <c r="P20" s="27"/>
      <c r="Q20" s="27"/>
      <c r="R20" s="27"/>
      <c r="S20" s="27"/>
      <c r="T20" s="27"/>
      <c r="U20" s="27"/>
      <c r="V20" s="65">
        <f t="shared" si="3"/>
        <v>0</v>
      </c>
      <c r="W20" s="63"/>
      <c r="X20" s="51"/>
      <c r="Y20" s="52"/>
    </row>
    <row r="21" spans="1:25" ht="24.95" customHeight="1" thickBot="1" x14ac:dyDescent="0.3">
      <c r="A21" s="88"/>
      <c r="B21" s="228" t="str">
        <f>'Week 1 tm 10'!B21:J21</f>
        <v>2.4 Onderhoudt verhardingen</v>
      </c>
      <c r="C21" s="172"/>
      <c r="D21" s="172"/>
      <c r="E21" s="172"/>
      <c r="F21" s="172"/>
      <c r="G21" s="172"/>
      <c r="H21" s="172"/>
      <c r="I21" s="172"/>
      <c r="J21" s="172"/>
      <c r="K21" s="27"/>
      <c r="L21" s="27"/>
      <c r="M21" s="27"/>
      <c r="N21" s="27"/>
      <c r="O21" s="27"/>
      <c r="P21" s="27"/>
      <c r="Q21" s="27"/>
      <c r="R21" s="27"/>
      <c r="S21" s="27"/>
      <c r="T21" s="27"/>
      <c r="U21" s="27"/>
      <c r="V21" s="65">
        <f t="shared" si="3"/>
        <v>0</v>
      </c>
      <c r="W21" s="63"/>
      <c r="X21" s="51"/>
      <c r="Y21" s="52"/>
    </row>
    <row r="22" spans="1:25" ht="24.95" customHeight="1" thickBot="1" x14ac:dyDescent="0.3">
      <c r="A22" s="88"/>
      <c r="B22" s="228" t="str">
        <f>'Week 1 tm 10'!B22:J22</f>
        <v>2.5 Onderhoudt bouwkundige elementen</v>
      </c>
      <c r="C22" s="172"/>
      <c r="D22" s="172"/>
      <c r="E22" s="172"/>
      <c r="F22" s="172"/>
      <c r="G22" s="172"/>
      <c r="H22" s="172"/>
      <c r="I22" s="172"/>
      <c r="J22" s="172"/>
      <c r="K22" s="27"/>
      <c r="L22" s="27"/>
      <c r="M22" s="27"/>
      <c r="N22" s="27"/>
      <c r="O22" s="27"/>
      <c r="P22" s="27"/>
      <c r="Q22" s="27"/>
      <c r="R22" s="27"/>
      <c r="S22" s="27"/>
      <c r="T22" s="27"/>
      <c r="U22" s="27"/>
      <c r="V22" s="65">
        <f t="shared" si="3"/>
        <v>0</v>
      </c>
      <c r="W22" s="63"/>
      <c r="X22" s="51"/>
      <c r="Y22" s="52"/>
    </row>
    <row r="23" spans="1:25" ht="24.95" customHeight="1" thickBot="1" x14ac:dyDescent="0.3">
      <c r="A23" s="88"/>
      <c r="B23" s="229" t="str">
        <f>'Week 1 tm 10'!B23:J23</f>
        <v>2.7 Onderhoudt groen</v>
      </c>
      <c r="C23" s="230"/>
      <c r="D23" s="230"/>
      <c r="E23" s="230"/>
      <c r="F23" s="230"/>
      <c r="G23" s="230"/>
      <c r="H23" s="230"/>
      <c r="I23" s="230"/>
      <c r="J23" s="230"/>
      <c r="K23" s="27"/>
      <c r="L23" s="27"/>
      <c r="M23" s="27"/>
      <c r="N23" s="27"/>
      <c r="O23" s="27"/>
      <c r="P23" s="27"/>
      <c r="Q23" s="27"/>
      <c r="R23" s="27"/>
      <c r="S23" s="27"/>
      <c r="T23" s="27"/>
      <c r="U23" s="27"/>
      <c r="V23" s="65">
        <f t="shared" si="3"/>
        <v>0</v>
      </c>
      <c r="W23" s="63"/>
      <c r="X23" s="51"/>
      <c r="Y23" s="52"/>
    </row>
    <row r="24" spans="1:25" ht="24.95" customHeight="1" thickBot="1" x14ac:dyDescent="0.3">
      <c r="A24" s="88"/>
      <c r="B24" s="228" t="str">
        <f>'Week 1 tm 10'!B24:J24</f>
        <v>2.9 Laat de werkomgeving verzorgd achter</v>
      </c>
      <c r="C24" s="172"/>
      <c r="D24" s="172"/>
      <c r="E24" s="172"/>
      <c r="F24" s="172"/>
      <c r="G24" s="172"/>
      <c r="H24" s="172"/>
      <c r="I24" s="172"/>
      <c r="J24" s="172"/>
      <c r="K24" s="27"/>
      <c r="L24" s="27"/>
      <c r="M24" s="27"/>
      <c r="N24" s="27"/>
      <c r="O24" s="27"/>
      <c r="P24" s="27"/>
      <c r="Q24" s="27"/>
      <c r="R24" s="27"/>
      <c r="S24" s="27"/>
      <c r="T24" s="27"/>
      <c r="U24" s="27"/>
      <c r="V24" s="65">
        <f t="shared" si="3"/>
        <v>0</v>
      </c>
      <c r="W24" s="63"/>
      <c r="X24" s="51"/>
      <c r="Y24" s="52"/>
    </row>
    <row r="25" spans="1:25" ht="24.95" customHeight="1" thickBot="1" x14ac:dyDescent="0.3">
      <c r="A25" s="88"/>
      <c r="B25" s="171" t="str">
        <f>'Week 1 tm 10'!B25:T25</f>
        <v>4 Draagt zorg voor publiek en omstanders</v>
      </c>
      <c r="C25" s="171"/>
      <c r="D25" s="171"/>
      <c r="E25" s="171"/>
      <c r="F25" s="171"/>
      <c r="G25" s="171"/>
      <c r="H25" s="171"/>
      <c r="I25" s="171"/>
      <c r="J25" s="171"/>
      <c r="K25" s="171"/>
      <c r="L25" s="171"/>
      <c r="M25" s="171"/>
      <c r="N25" s="171"/>
      <c r="O25" s="171"/>
      <c r="P25" s="171"/>
      <c r="Q25" s="171"/>
      <c r="R25" s="171"/>
      <c r="S25" s="171"/>
      <c r="T25" s="171"/>
      <c r="U25" s="171"/>
      <c r="V25" s="56">
        <f>SUM(V26:V28)</f>
        <v>0</v>
      </c>
      <c r="W25" s="57" t="e">
        <f>(V25/V33)</f>
        <v>#DIV/0!</v>
      </c>
      <c r="X25" s="58"/>
      <c r="Y25" s="59"/>
    </row>
    <row r="26" spans="1:25" ht="24.95" customHeight="1" thickBot="1" x14ac:dyDescent="0.3">
      <c r="A26" s="88"/>
      <c r="B26" s="147" t="str">
        <f>'Week 1 tm 10'!B26:J26</f>
        <v>4.1 Signaleert en handelt klachten af</v>
      </c>
      <c r="C26" s="148"/>
      <c r="D26" s="148"/>
      <c r="E26" s="148"/>
      <c r="F26" s="148"/>
      <c r="G26" s="148"/>
      <c r="H26" s="148"/>
      <c r="I26" s="148"/>
      <c r="J26" s="148"/>
      <c r="K26" s="29"/>
      <c r="L26" s="29"/>
      <c r="M26" s="29"/>
      <c r="N26" s="29"/>
      <c r="O26" s="29"/>
      <c r="P26" s="29"/>
      <c r="Q26" s="29"/>
      <c r="R26" s="29"/>
      <c r="S26" s="29"/>
      <c r="T26" s="29" t="s">
        <v>21</v>
      </c>
      <c r="U26" s="29"/>
      <c r="V26" s="64">
        <f t="shared" ref="V26:V28" si="4">SUM(K26:U26)</f>
        <v>0</v>
      </c>
      <c r="W26" s="63"/>
      <c r="X26" s="51"/>
      <c r="Y26" s="52"/>
    </row>
    <row r="27" spans="1:25" ht="24.95" customHeight="1" thickBot="1" x14ac:dyDescent="0.3">
      <c r="A27" s="88"/>
      <c r="B27" s="147" t="str">
        <f>'Week 1 tm 10'!B27:J27</f>
        <v>4.2 Onderhoudt contacten met publiek en omstanders</v>
      </c>
      <c r="C27" s="148"/>
      <c r="D27" s="148"/>
      <c r="E27" s="148"/>
      <c r="F27" s="148"/>
      <c r="G27" s="148"/>
      <c r="H27" s="148"/>
      <c r="I27" s="148"/>
      <c r="J27" s="148"/>
      <c r="K27" s="28"/>
      <c r="L27" s="28"/>
      <c r="M27" s="28"/>
      <c r="N27" s="28"/>
      <c r="O27" s="28"/>
      <c r="P27" s="28"/>
      <c r="Q27" s="28"/>
      <c r="R27" s="28"/>
      <c r="S27" s="28"/>
      <c r="T27" s="28"/>
      <c r="U27" s="28"/>
      <c r="V27" s="62">
        <f t="shared" si="4"/>
        <v>0</v>
      </c>
      <c r="W27" s="63"/>
      <c r="X27" s="51"/>
      <c r="Y27" s="52"/>
    </row>
    <row r="28" spans="1:25" ht="24.95" customHeight="1" thickBot="1" x14ac:dyDescent="0.3">
      <c r="A28" s="88"/>
      <c r="B28" s="147" t="str">
        <f>'Week 1 tm 10'!B28:J28</f>
        <v>4.3 Staat publiek te woord</v>
      </c>
      <c r="C28" s="148"/>
      <c r="D28" s="148"/>
      <c r="E28" s="148"/>
      <c r="F28" s="148"/>
      <c r="G28" s="148"/>
      <c r="H28" s="148"/>
      <c r="I28" s="148"/>
      <c r="J28" s="148"/>
      <c r="K28" s="28"/>
      <c r="L28" s="28"/>
      <c r="M28" s="28"/>
      <c r="N28" s="28"/>
      <c r="O28" s="28"/>
      <c r="P28" s="28"/>
      <c r="Q28" s="28"/>
      <c r="R28" s="28"/>
      <c r="S28" s="28"/>
      <c r="T28" s="28"/>
      <c r="U28" s="28"/>
      <c r="V28" s="62">
        <f t="shared" si="4"/>
        <v>0</v>
      </c>
      <c r="W28" s="63"/>
      <c r="X28" s="51"/>
      <c r="Y28" s="52"/>
    </row>
    <row r="29" spans="1:25" ht="24.95" customHeight="1" thickBot="1" x14ac:dyDescent="0.3">
      <c r="A29" s="88"/>
      <c r="B29" s="171" t="str">
        <f>'Week 1 tm 10'!B29:T29</f>
        <v>6 Organiseert en begeleidt werkzaamheden</v>
      </c>
      <c r="C29" s="171"/>
      <c r="D29" s="171"/>
      <c r="E29" s="171"/>
      <c r="F29" s="171"/>
      <c r="G29" s="171"/>
      <c r="H29" s="171"/>
      <c r="I29" s="171"/>
      <c r="J29" s="171"/>
      <c r="K29" s="171"/>
      <c r="L29" s="171"/>
      <c r="M29" s="171"/>
      <c r="N29" s="171"/>
      <c r="O29" s="171"/>
      <c r="P29" s="171"/>
      <c r="Q29" s="171"/>
      <c r="R29" s="171"/>
      <c r="S29" s="171"/>
      <c r="T29" s="171"/>
      <c r="U29" s="171"/>
      <c r="V29" s="56">
        <f>SUM(V30:V32)</f>
        <v>0</v>
      </c>
      <c r="W29" s="57" t="e">
        <f>(V29/V33)</f>
        <v>#DIV/0!</v>
      </c>
      <c r="X29" s="58"/>
      <c r="Y29" s="59"/>
    </row>
    <row r="30" spans="1:25" ht="24.95" customHeight="1" thickBot="1" x14ac:dyDescent="0.3">
      <c r="A30" s="88"/>
      <c r="B30" s="147" t="str">
        <f>'Week 1 tm 10'!B30:J30</f>
        <v>6.1 Plant en verdeelt werkzaamheden</v>
      </c>
      <c r="C30" s="148"/>
      <c r="D30" s="148"/>
      <c r="E30" s="148"/>
      <c r="F30" s="148"/>
      <c r="G30" s="148"/>
      <c r="H30" s="148"/>
      <c r="I30" s="148"/>
      <c r="J30" s="148"/>
      <c r="K30" s="29"/>
      <c r="L30" s="29"/>
      <c r="M30" s="29"/>
      <c r="N30" s="29"/>
      <c r="O30" s="29"/>
      <c r="P30" s="29"/>
      <c r="Q30" s="29"/>
      <c r="R30" s="29"/>
      <c r="S30" s="29"/>
      <c r="T30" s="29" t="s">
        <v>21</v>
      </c>
      <c r="U30" s="29"/>
      <c r="V30" s="64">
        <f t="shared" ref="V30:V33" si="5">SUM(K30:U30)</f>
        <v>0</v>
      </c>
      <c r="W30" s="63"/>
      <c r="X30" s="51"/>
      <c r="Y30" s="52"/>
    </row>
    <row r="31" spans="1:25" ht="24.95" customHeight="1" thickBot="1" x14ac:dyDescent="0.3">
      <c r="A31" s="88"/>
      <c r="B31" s="147" t="str">
        <f>'Week 1 tm 10'!B31:J31</f>
        <v>6.2 Begeleidt medewerkers op vaktechnisch gebied</v>
      </c>
      <c r="C31" s="148"/>
      <c r="D31" s="148"/>
      <c r="E31" s="148"/>
      <c r="F31" s="148"/>
      <c r="G31" s="148"/>
      <c r="H31" s="148"/>
      <c r="I31" s="148"/>
      <c r="J31" s="148"/>
      <c r="K31" s="28"/>
      <c r="L31" s="28"/>
      <c r="M31" s="28"/>
      <c r="N31" s="28"/>
      <c r="O31" s="28"/>
      <c r="P31" s="28"/>
      <c r="Q31" s="28"/>
      <c r="R31" s="28"/>
      <c r="S31" s="28"/>
      <c r="T31" s="28"/>
      <c r="U31" s="28"/>
      <c r="V31" s="62">
        <f t="shared" si="5"/>
        <v>0</v>
      </c>
      <c r="W31" s="63"/>
      <c r="X31" s="51"/>
      <c r="Y31" s="52"/>
    </row>
    <row r="32" spans="1:25" ht="24.95" customHeight="1" thickBot="1" x14ac:dyDescent="0.3">
      <c r="A32" s="88"/>
      <c r="B32" s="147" t="str">
        <f>'Week 1 tm 10'!B32:J32</f>
        <v>6.3 Organiseert materiaal en materieel</v>
      </c>
      <c r="C32" s="148"/>
      <c r="D32" s="148"/>
      <c r="E32" s="148"/>
      <c r="F32" s="148"/>
      <c r="G32" s="148"/>
      <c r="H32" s="148"/>
      <c r="I32" s="148"/>
      <c r="J32" s="148"/>
      <c r="K32" s="28"/>
      <c r="L32" s="28"/>
      <c r="M32" s="28"/>
      <c r="N32" s="28"/>
      <c r="O32" s="28"/>
      <c r="P32" s="28"/>
      <c r="Q32" s="28"/>
      <c r="R32" s="28"/>
      <c r="S32" s="28"/>
      <c r="T32" s="28"/>
      <c r="U32" s="28"/>
      <c r="V32" s="62">
        <f t="shared" si="5"/>
        <v>0</v>
      </c>
      <c r="W32" s="63"/>
      <c r="X32" s="51"/>
      <c r="Y32" s="52"/>
    </row>
    <row r="33" spans="1:25" ht="24.95" customHeight="1" thickBot="1" x14ac:dyDescent="0.3">
      <c r="A33" s="89"/>
      <c r="B33" s="214" t="s">
        <v>27</v>
      </c>
      <c r="C33" s="214"/>
      <c r="D33" s="214"/>
      <c r="E33" s="214"/>
      <c r="F33" s="214"/>
      <c r="G33" s="214"/>
      <c r="H33" s="214"/>
      <c r="I33" s="214"/>
      <c r="J33" s="214"/>
      <c r="K33" s="67">
        <f t="shared" ref="K33:U33" si="6">SUM(K11:K32)</f>
        <v>0</v>
      </c>
      <c r="L33" s="67">
        <f t="shared" si="6"/>
        <v>0</v>
      </c>
      <c r="M33" s="67">
        <f t="shared" si="6"/>
        <v>0</v>
      </c>
      <c r="N33" s="67">
        <f t="shared" si="6"/>
        <v>0</v>
      </c>
      <c r="O33" s="67">
        <f t="shared" si="6"/>
        <v>0</v>
      </c>
      <c r="P33" s="67">
        <f t="shared" si="6"/>
        <v>0</v>
      </c>
      <c r="Q33" s="67">
        <f t="shared" si="6"/>
        <v>0</v>
      </c>
      <c r="R33" s="67">
        <f t="shared" si="6"/>
        <v>0</v>
      </c>
      <c r="S33" s="67">
        <f t="shared" si="6"/>
        <v>0</v>
      </c>
      <c r="T33" s="67">
        <f t="shared" si="6"/>
        <v>0</v>
      </c>
      <c r="U33" s="67">
        <f t="shared" si="6"/>
        <v>0</v>
      </c>
      <c r="V33" s="68">
        <f t="shared" si="5"/>
        <v>0</v>
      </c>
      <c r="W33" s="57" t="e">
        <f>SUM(W10:W32)</f>
        <v>#DIV/0!</v>
      </c>
      <c r="X33" s="58"/>
      <c r="Y33" s="59"/>
    </row>
    <row r="34" spans="1:25" ht="24.95" customHeight="1" thickBot="1" x14ac:dyDescent="0.3">
      <c r="A34" s="89"/>
      <c r="B34" s="218" t="s">
        <v>44</v>
      </c>
      <c r="C34" s="219"/>
      <c r="D34" s="219"/>
      <c r="E34" s="219"/>
      <c r="F34" s="219"/>
      <c r="G34" s="219"/>
      <c r="H34" s="219"/>
      <c r="I34" s="219"/>
      <c r="J34" s="219"/>
      <c r="K34" s="219"/>
      <c r="L34" s="219"/>
      <c r="M34" s="219"/>
      <c r="N34" s="219"/>
      <c r="O34" s="219"/>
      <c r="P34" s="219"/>
      <c r="Q34" s="219"/>
      <c r="R34" s="219"/>
      <c r="S34" s="219"/>
      <c r="T34" s="219"/>
      <c r="U34" s="219"/>
      <c r="V34" s="56"/>
      <c r="W34" s="57" t="e">
        <f>V35/V33</f>
        <v>#DIV/0!</v>
      </c>
      <c r="X34" s="58"/>
      <c r="Y34" s="59"/>
    </row>
    <row r="35" spans="1:25" ht="24.95" customHeight="1" thickBot="1" x14ac:dyDescent="0.3">
      <c r="A35" s="88"/>
      <c r="B35" s="147" t="str">
        <f>'Week 1 tm 10'!B35:J35</f>
        <v>Verzuim met reden (ziekte, doktersbezoek, bruiloft e.d.)</v>
      </c>
      <c r="C35" s="148"/>
      <c r="D35" s="148"/>
      <c r="E35" s="148"/>
      <c r="F35" s="148"/>
      <c r="G35" s="148"/>
      <c r="H35" s="148"/>
      <c r="I35" s="148"/>
      <c r="J35" s="148"/>
      <c r="K35" s="28"/>
      <c r="L35" s="28"/>
      <c r="M35" s="28"/>
      <c r="N35" s="28"/>
      <c r="O35" s="28"/>
      <c r="P35" s="28"/>
      <c r="Q35" s="28"/>
      <c r="R35" s="28"/>
      <c r="S35" s="28"/>
      <c r="T35" s="28"/>
      <c r="U35" s="28"/>
      <c r="V35" s="110">
        <f t="shared" ref="V35" si="7">SUM(K35:U35)</f>
        <v>0</v>
      </c>
      <c r="W35" s="63"/>
      <c r="X35" s="51"/>
      <c r="Y35" s="52"/>
    </row>
    <row r="36" spans="1:25" ht="24.95" customHeight="1" thickBot="1" x14ac:dyDescent="0.3">
      <c r="A36" s="88"/>
      <c r="B36" s="215" t="s">
        <v>28</v>
      </c>
      <c r="C36" s="216"/>
      <c r="D36" s="216"/>
      <c r="E36" s="216"/>
      <c r="F36" s="216"/>
      <c r="G36" s="216"/>
      <c r="H36" s="216"/>
      <c r="I36" s="216"/>
      <c r="J36" s="216"/>
      <c r="K36" s="216"/>
      <c r="L36" s="216"/>
      <c r="M36" s="216"/>
      <c r="N36" s="216"/>
      <c r="O36" s="216"/>
      <c r="P36" s="216"/>
      <c r="Q36" s="216"/>
      <c r="R36" s="216"/>
      <c r="S36" s="216"/>
      <c r="T36" s="216"/>
      <c r="U36" s="216"/>
      <c r="V36" s="216"/>
      <c r="W36" s="217"/>
      <c r="X36" s="51"/>
      <c r="Y36" s="52"/>
    </row>
    <row r="37" spans="1:25" ht="24.95" customHeight="1" thickBot="1" x14ac:dyDescent="0.3">
      <c r="A37" s="88"/>
      <c r="B37" s="177" t="s">
        <v>29</v>
      </c>
      <c r="C37" s="178"/>
      <c r="D37" s="178"/>
      <c r="E37" s="178"/>
      <c r="F37" s="178"/>
      <c r="G37" s="178"/>
      <c r="H37" s="178"/>
      <c r="I37" s="178"/>
      <c r="J37" s="178"/>
      <c r="K37" s="31"/>
      <c r="L37" s="31"/>
      <c r="M37" s="31"/>
      <c r="N37" s="31"/>
      <c r="O37" s="31"/>
      <c r="P37" s="31" t="s">
        <v>21</v>
      </c>
      <c r="Q37" s="31"/>
      <c r="R37" s="31"/>
      <c r="S37" s="31"/>
      <c r="T37" s="31"/>
      <c r="U37" s="31"/>
      <c r="V37" s="69">
        <f>SUM(K37:U37)</f>
        <v>0</v>
      </c>
      <c r="W37" s="70" t="e">
        <f>V37/V33</f>
        <v>#DIV/0!</v>
      </c>
      <c r="X37" s="58"/>
      <c r="Y37" s="59"/>
    </row>
    <row r="38" spans="1:25" ht="15.75" thickBot="1" x14ac:dyDescent="0.3">
      <c r="A38" s="89"/>
      <c r="B38" s="71"/>
      <c r="C38" s="71"/>
      <c r="D38" s="71"/>
      <c r="E38" s="71"/>
      <c r="F38" s="72"/>
      <c r="G38" s="72"/>
      <c r="H38" s="51"/>
      <c r="I38" s="43"/>
      <c r="J38" s="72"/>
      <c r="K38" s="72"/>
      <c r="L38" s="72"/>
      <c r="M38" s="72"/>
      <c r="N38" s="46"/>
      <c r="O38" s="46"/>
      <c r="P38" s="72"/>
      <c r="Q38" s="72"/>
      <c r="R38" s="72"/>
      <c r="S38" s="72"/>
      <c r="T38" s="72"/>
      <c r="U38" s="51"/>
      <c r="V38" s="73"/>
      <c r="W38" s="51"/>
      <c r="X38" s="51"/>
      <c r="Y38" s="52"/>
    </row>
    <row r="39" spans="1:25" ht="18" thickBot="1" x14ac:dyDescent="0.35">
      <c r="A39" s="90"/>
      <c r="B39" s="179" t="s">
        <v>30</v>
      </c>
      <c r="C39" s="180"/>
      <c r="D39" s="180"/>
      <c r="E39" s="180"/>
      <c r="F39" s="180"/>
      <c r="G39" s="180"/>
      <c r="H39" s="181"/>
      <c r="I39" s="182">
        <f>Jaarplanning!K64</f>
        <v>552</v>
      </c>
      <c r="J39" s="183"/>
      <c r="K39" s="75"/>
      <c r="L39" s="179" t="s">
        <v>31</v>
      </c>
      <c r="M39" s="180"/>
      <c r="N39" s="180"/>
      <c r="O39" s="180"/>
      <c r="P39" s="180"/>
      <c r="Q39" s="181"/>
      <c r="R39" s="182">
        <f>'Week 1 tm 10'!U33+'Week 11 tm 20'!U33+'Week 21 tm 30'!U33+'Week 31 tm 41'!V33+V33</f>
        <v>0</v>
      </c>
      <c r="S39" s="183"/>
      <c r="T39" s="92"/>
      <c r="U39" s="76"/>
      <c r="V39" s="94" t="s">
        <v>32</v>
      </c>
      <c r="W39" s="77">
        <f>R39-I39</f>
        <v>-552</v>
      </c>
      <c r="X39" s="58"/>
      <c r="Y39" s="59"/>
    </row>
    <row r="40" spans="1:25" thickBot="1" x14ac:dyDescent="0.35">
      <c r="A40" s="91"/>
      <c r="B40" s="79"/>
      <c r="C40" s="79"/>
      <c r="D40" s="79"/>
      <c r="E40" s="79"/>
      <c r="F40" s="79"/>
      <c r="G40" s="79"/>
      <c r="H40" s="79"/>
      <c r="I40" s="79"/>
      <c r="J40" s="79"/>
      <c r="K40" s="80"/>
      <c r="L40" s="79"/>
      <c r="M40" s="79"/>
      <c r="N40" s="79"/>
      <c r="O40" s="79"/>
      <c r="P40" s="79"/>
      <c r="Q40" s="79"/>
      <c r="R40" s="79"/>
      <c r="S40" s="79"/>
      <c r="T40" s="93"/>
      <c r="U40" s="72"/>
      <c r="V40" s="79"/>
      <c r="W40" s="79"/>
      <c r="X40" s="51"/>
      <c r="Y40" s="52"/>
    </row>
    <row r="41" spans="1:25" x14ac:dyDescent="0.25">
      <c r="A41" s="200" t="s">
        <v>33</v>
      </c>
      <c r="B41" s="185"/>
      <c r="C41" s="185"/>
      <c r="D41" s="185"/>
      <c r="E41" s="185"/>
      <c r="F41" s="186"/>
      <c r="G41" s="190"/>
      <c r="H41" s="191"/>
      <c r="I41" s="191"/>
      <c r="J41" s="191"/>
      <c r="K41" s="191"/>
      <c r="L41" s="191"/>
      <c r="M41" s="191"/>
      <c r="N41" s="191"/>
      <c r="O41" s="191"/>
      <c r="P41" s="191"/>
      <c r="Q41" s="191"/>
      <c r="R41" s="191"/>
      <c r="S41" s="191"/>
      <c r="T41" s="191"/>
      <c r="U41" s="191"/>
      <c r="V41" s="191"/>
      <c r="W41" s="191"/>
      <c r="X41" s="191"/>
      <c r="Y41" s="192"/>
    </row>
    <row r="42" spans="1:25" ht="49.9" customHeight="1" thickBot="1" x14ac:dyDescent="0.3">
      <c r="A42" s="221"/>
      <c r="B42" s="188"/>
      <c r="C42" s="188"/>
      <c r="D42" s="188"/>
      <c r="E42" s="188"/>
      <c r="F42" s="189"/>
      <c r="G42" s="193"/>
      <c r="H42" s="194"/>
      <c r="I42" s="194"/>
      <c r="J42" s="194"/>
      <c r="K42" s="194"/>
      <c r="L42" s="194"/>
      <c r="M42" s="194"/>
      <c r="N42" s="194"/>
      <c r="O42" s="194"/>
      <c r="P42" s="194"/>
      <c r="Q42" s="194"/>
      <c r="R42" s="194"/>
      <c r="S42" s="194"/>
      <c r="T42" s="194"/>
      <c r="U42" s="194"/>
      <c r="V42" s="194"/>
      <c r="W42" s="194"/>
      <c r="X42" s="194"/>
      <c r="Y42" s="195"/>
    </row>
    <row r="43" spans="1:25" ht="17.45" customHeight="1" x14ac:dyDescent="0.25">
      <c r="A43" s="200" t="s">
        <v>34</v>
      </c>
      <c r="B43" s="185"/>
      <c r="C43" s="185"/>
      <c r="D43" s="185"/>
      <c r="E43" s="185"/>
      <c r="F43" s="186"/>
      <c r="G43" s="196"/>
      <c r="H43" s="197"/>
      <c r="I43" s="197"/>
      <c r="J43" s="197"/>
      <c r="K43" s="200" t="s">
        <v>35</v>
      </c>
      <c r="L43" s="201"/>
      <c r="M43" s="201"/>
      <c r="N43" s="201"/>
      <c r="O43" s="204"/>
      <c r="P43" s="205"/>
      <c r="Q43" s="205"/>
      <c r="R43" s="205"/>
      <c r="S43" s="205"/>
      <c r="T43" s="206"/>
      <c r="U43" s="222" t="s">
        <v>36</v>
      </c>
      <c r="V43" s="223"/>
      <c r="W43" s="173"/>
      <c r="X43" s="173"/>
      <c r="Y43" s="174"/>
    </row>
    <row r="44" spans="1:25" ht="30" customHeight="1" thickBot="1" x14ac:dyDescent="0.3">
      <c r="A44" s="221"/>
      <c r="B44" s="188"/>
      <c r="C44" s="188"/>
      <c r="D44" s="188"/>
      <c r="E44" s="188"/>
      <c r="F44" s="189"/>
      <c r="G44" s="198"/>
      <c r="H44" s="199"/>
      <c r="I44" s="199"/>
      <c r="J44" s="199"/>
      <c r="K44" s="202"/>
      <c r="L44" s="203"/>
      <c r="M44" s="203"/>
      <c r="N44" s="203"/>
      <c r="O44" s="207"/>
      <c r="P44" s="208"/>
      <c r="Q44" s="208"/>
      <c r="R44" s="208"/>
      <c r="S44" s="208"/>
      <c r="T44" s="209"/>
      <c r="U44" s="224"/>
      <c r="V44" s="225"/>
      <c r="W44" s="175"/>
      <c r="X44" s="175"/>
      <c r="Y44" s="176"/>
    </row>
  </sheetData>
  <sheetProtection password="CCFC" sheet="1" objects="1" scenarios="1"/>
  <mergeCells count="49">
    <mergeCell ref="B22:J22"/>
    <mergeCell ref="B23:J23"/>
    <mergeCell ref="B24:J24"/>
    <mergeCell ref="B2:T2"/>
    <mergeCell ref="Q1:Y1"/>
    <mergeCell ref="U2:Y2"/>
    <mergeCell ref="B8:J9"/>
    <mergeCell ref="V8:W8"/>
    <mergeCell ref="E4:J4"/>
    <mergeCell ref="Q4:W4"/>
    <mergeCell ref="E6:J6"/>
    <mergeCell ref="Q6:W6"/>
    <mergeCell ref="B18:U18"/>
    <mergeCell ref="B12:J12"/>
    <mergeCell ref="B13:J13"/>
    <mergeCell ref="B14:J14"/>
    <mergeCell ref="B10:U10"/>
    <mergeCell ref="B11:J11"/>
    <mergeCell ref="B19:J19"/>
    <mergeCell ref="B20:J20"/>
    <mergeCell ref="B21:J21"/>
    <mergeCell ref="B15:J15"/>
    <mergeCell ref="B16:J16"/>
    <mergeCell ref="B17:J17"/>
    <mergeCell ref="B31:J31"/>
    <mergeCell ref="B32:J32"/>
    <mergeCell ref="B29:U29"/>
    <mergeCell ref="B30:J30"/>
    <mergeCell ref="B25:U25"/>
    <mergeCell ref="B26:J26"/>
    <mergeCell ref="B27:J27"/>
    <mergeCell ref="B28:J28"/>
    <mergeCell ref="A41:F42"/>
    <mergeCell ref="G41:Y42"/>
    <mergeCell ref="B35:J35"/>
    <mergeCell ref="B34:U34"/>
    <mergeCell ref="B33:J33"/>
    <mergeCell ref="B36:W36"/>
    <mergeCell ref="B37:J37"/>
    <mergeCell ref="B39:H39"/>
    <mergeCell ref="I39:J39"/>
    <mergeCell ref="L39:Q39"/>
    <mergeCell ref="R39:S39"/>
    <mergeCell ref="A43:F44"/>
    <mergeCell ref="G43:J44"/>
    <mergeCell ref="K43:N44"/>
    <mergeCell ref="U43:V44"/>
    <mergeCell ref="W43:Y44"/>
    <mergeCell ref="O43:T44"/>
  </mergeCells>
  <pageMargins left="0" right="0.23622047244094491" top="0" bottom="0" header="0.31496062992125984" footer="0.31496062992125984"/>
  <pageSetup paperSize="9" scale="4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7</vt:i4>
      </vt:variant>
    </vt:vector>
  </HeadingPairs>
  <TitlesOfParts>
    <vt:vector size="7" baseType="lpstr">
      <vt:lpstr>Toelichting</vt:lpstr>
      <vt:lpstr>Jaarplanning</vt:lpstr>
      <vt:lpstr>Week 1 tm 10</vt:lpstr>
      <vt:lpstr>Week 11 tm 20</vt:lpstr>
      <vt:lpstr>Week 21 tm 30</vt:lpstr>
      <vt:lpstr>Week 31 tm 41</vt:lpstr>
      <vt:lpstr>Week 42 tm 52</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Arie</dc:creator>
  <cp:lastModifiedBy>Chantal ter Steege</cp:lastModifiedBy>
  <cp:lastPrinted>2014-03-24T12:31:23Z</cp:lastPrinted>
  <dcterms:created xsi:type="dcterms:W3CDTF">2014-01-28T08:27:54Z</dcterms:created>
  <dcterms:modified xsi:type="dcterms:W3CDTF">2014-08-27T09:00:13Z</dcterms:modified>
</cp:coreProperties>
</file>